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31Committee\PM Process Committee\03Quality\"/>
    </mc:Choice>
  </mc:AlternateContent>
  <bookViews>
    <workbookView xWindow="10740" yWindow="420" windowWidth="8430" windowHeight="7920" tabRatio="772"/>
  </bookViews>
  <sheets>
    <sheet name="PSR" sheetId="5" r:id="rId1"/>
    <sheet name="Financial" sheetId="7" r:id="rId2"/>
  </sheets>
  <definedNames>
    <definedName name="_xlnm.Print_Area" localSheetId="1">Financial!$A$1:$R$78</definedName>
    <definedName name="_xlnm.Print_Area" localSheetId="0">PSR!$A$1:$AL$77</definedName>
  </definedNames>
  <calcPr calcId="162913"/>
</workbook>
</file>

<file path=xl/calcChain.xml><?xml version="1.0" encoding="utf-8"?>
<calcChain xmlns="http://schemas.openxmlformats.org/spreadsheetml/2006/main">
  <c r="R26" i="5" l="1"/>
  <c r="R20" i="5"/>
  <c r="Q18" i="7"/>
  <c r="Q19" i="7"/>
  <c r="Q22" i="7"/>
  <c r="Q26" i="5"/>
  <c r="Q20" i="5"/>
  <c r="P18" i="7"/>
  <c r="P19" i="7"/>
  <c r="P22" i="7"/>
  <c r="P26" i="5"/>
  <c r="P20" i="5" s="1"/>
  <c r="O18" i="7"/>
  <c r="O19" i="7"/>
  <c r="O22" i="7"/>
  <c r="O26" i="5"/>
  <c r="O20" i="5"/>
  <c r="N18" i="7"/>
  <c r="N19" i="7"/>
  <c r="N22" i="7"/>
  <c r="N26" i="5"/>
  <c r="N20" i="5"/>
  <c r="M18" i="7"/>
  <c r="M19" i="7"/>
  <c r="M22" i="7"/>
  <c r="M26" i="5"/>
  <c r="M20" i="5"/>
  <c r="L18" i="7"/>
  <c r="L19" i="7"/>
  <c r="L22" i="7"/>
  <c r="L26" i="5"/>
  <c r="L20" i="5" s="1"/>
  <c r="K18" i="7"/>
  <c r="K19" i="7"/>
  <c r="K22" i="7"/>
  <c r="K26" i="5"/>
  <c r="K20" i="5"/>
  <c r="J18" i="7"/>
  <c r="J19" i="7"/>
  <c r="J22" i="7"/>
  <c r="J26" i="5"/>
  <c r="J20" i="5"/>
  <c r="I18" i="7"/>
  <c r="I19" i="7"/>
  <c r="I22" i="7"/>
  <c r="I26" i="5"/>
  <c r="I20" i="5"/>
  <c r="H18" i="7"/>
  <c r="H19" i="7"/>
  <c r="H22" i="7"/>
  <c r="H26" i="5"/>
  <c r="H20" i="5" s="1"/>
  <c r="G18" i="7"/>
  <c r="G19" i="7"/>
  <c r="G22" i="7"/>
  <c r="G26" i="5"/>
  <c r="G20" i="5"/>
  <c r="F18" i="7"/>
  <c r="F19" i="7"/>
  <c r="F22" i="7"/>
  <c r="F26" i="5"/>
  <c r="F20" i="5"/>
  <c r="E18" i="7"/>
  <c r="E19" i="7"/>
  <c r="E22" i="7"/>
  <c r="E26" i="5"/>
  <c r="E20" i="5"/>
  <c r="D18" i="7"/>
  <c r="D19" i="7"/>
  <c r="D22" i="7"/>
  <c r="D26" i="5"/>
  <c r="D20" i="5" s="1"/>
  <c r="R33" i="5"/>
  <c r="Q34" i="7"/>
  <c r="Q33" i="5"/>
  <c r="P34" i="7"/>
  <c r="P33" i="5"/>
  <c r="O34" i="7"/>
  <c r="O33" i="5"/>
  <c r="N34" i="7"/>
  <c r="N33" i="5"/>
  <c r="M34" i="7"/>
  <c r="M33" i="5"/>
  <c r="L34" i="7"/>
  <c r="L33" i="5"/>
  <c r="K34" i="7"/>
  <c r="K33" i="5"/>
  <c r="J34" i="7"/>
  <c r="J33" i="5"/>
  <c r="I34" i="7"/>
  <c r="I33" i="5"/>
  <c r="H34" i="7"/>
  <c r="H33" i="5"/>
  <c r="G34" i="7"/>
  <c r="G33" i="5"/>
  <c r="F34" i="7"/>
  <c r="F33" i="5"/>
  <c r="E34" i="7"/>
  <c r="E33" i="5"/>
  <c r="D34" i="7"/>
  <c r="D33" i="5"/>
  <c r="C20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R34" i="5"/>
  <c r="Q40" i="7"/>
  <c r="Q34" i="5"/>
  <c r="P40" i="7"/>
  <c r="P34" i="5"/>
  <c r="O40" i="7"/>
  <c r="O34" i="5"/>
  <c r="N40" i="7"/>
  <c r="N34" i="5"/>
  <c r="M40" i="7"/>
  <c r="M34" i="5"/>
  <c r="L40" i="7"/>
  <c r="L34" i="5"/>
  <c r="K40" i="7"/>
  <c r="K34" i="5"/>
  <c r="J40" i="7"/>
  <c r="J34" i="5"/>
  <c r="I40" i="7"/>
  <c r="I34" i="5"/>
  <c r="H40" i="7"/>
  <c r="H34" i="5"/>
  <c r="G40" i="7"/>
  <c r="G34" i="5"/>
  <c r="F40" i="7"/>
  <c r="F34" i="5"/>
  <c r="E40" i="7"/>
  <c r="E34" i="5"/>
  <c r="D40" i="7"/>
  <c r="D34" i="5"/>
  <c r="R32" i="5"/>
  <c r="Q28" i="7"/>
  <c r="Q32" i="5"/>
  <c r="P28" i="7"/>
  <c r="P32" i="5"/>
  <c r="O28" i="7"/>
  <c r="O32" i="5"/>
  <c r="N28" i="7"/>
  <c r="N32" i="5"/>
  <c r="M28" i="7"/>
  <c r="M32" i="5"/>
  <c r="L28" i="7"/>
  <c r="L32" i="5"/>
  <c r="K28" i="7"/>
  <c r="K32" i="5"/>
  <c r="J28" i="7"/>
  <c r="J32" i="5"/>
  <c r="I28" i="7"/>
  <c r="I32" i="5"/>
  <c r="H28" i="7"/>
  <c r="H32" i="5"/>
  <c r="G28" i="7"/>
  <c r="G32" i="5"/>
  <c r="F28" i="7"/>
  <c r="F32" i="5"/>
  <c r="E28" i="7"/>
  <c r="E32" i="5"/>
  <c r="R30" i="5"/>
  <c r="Q70" i="7"/>
  <c r="Q30" i="5"/>
  <c r="P70" i="7"/>
  <c r="P30" i="5"/>
  <c r="O70" i="7"/>
  <c r="O30" i="5"/>
  <c r="N70" i="7"/>
  <c r="N30" i="5"/>
  <c r="M70" i="7"/>
  <c r="M30" i="5"/>
  <c r="L70" i="7"/>
  <c r="L30" i="5"/>
  <c r="K70" i="7"/>
  <c r="K30" i="5"/>
  <c r="J70" i="7"/>
  <c r="J30" i="5"/>
  <c r="I70" i="7"/>
  <c r="I30" i="5"/>
  <c r="H70" i="7"/>
  <c r="H30" i="5"/>
  <c r="G70" i="7"/>
  <c r="G30" i="5"/>
  <c r="F70" i="7"/>
  <c r="F30" i="5"/>
  <c r="E70" i="7"/>
  <c r="E30" i="5"/>
  <c r="D70" i="7"/>
  <c r="D30" i="5"/>
  <c r="D47" i="7"/>
  <c r="D48" i="7"/>
  <c r="D52" i="7"/>
  <c r="D53" i="7"/>
  <c r="D56" i="7"/>
  <c r="E47" i="7"/>
  <c r="E48" i="7"/>
  <c r="E52" i="7"/>
  <c r="E53" i="7"/>
  <c r="E56" i="7"/>
  <c r="F47" i="7"/>
  <c r="F48" i="7"/>
  <c r="F52" i="7"/>
  <c r="F53" i="7"/>
  <c r="F56" i="7"/>
  <c r="G47" i="7"/>
  <c r="G48" i="7"/>
  <c r="G52" i="7"/>
  <c r="G53" i="7"/>
  <c r="G56" i="7"/>
  <c r="H47" i="7"/>
  <c r="H48" i="7"/>
  <c r="H52" i="7"/>
  <c r="H53" i="7"/>
  <c r="H56" i="7"/>
  <c r="I47" i="7"/>
  <c r="I48" i="7"/>
  <c r="I52" i="7"/>
  <c r="I53" i="7"/>
  <c r="I56" i="7"/>
  <c r="J47" i="7"/>
  <c r="J48" i="7"/>
  <c r="J52" i="7"/>
  <c r="J53" i="7"/>
  <c r="J56" i="7"/>
  <c r="K47" i="7"/>
  <c r="K48" i="7"/>
  <c r="K52" i="7"/>
  <c r="K53" i="7"/>
  <c r="K56" i="7"/>
  <c r="L47" i="7"/>
  <c r="L48" i="7"/>
  <c r="L52" i="7"/>
  <c r="L53" i="7"/>
  <c r="L56" i="7"/>
  <c r="M47" i="7"/>
  <c r="M48" i="7"/>
  <c r="M52" i="7"/>
  <c r="M53" i="7"/>
  <c r="M56" i="7"/>
  <c r="N47" i="7"/>
  <c r="N48" i="7"/>
  <c r="N52" i="7"/>
  <c r="N53" i="7"/>
  <c r="N56" i="7"/>
  <c r="O47" i="7"/>
  <c r="O48" i="7"/>
  <c r="O52" i="7"/>
  <c r="O53" i="7"/>
  <c r="O56" i="7"/>
  <c r="P47" i="7"/>
  <c r="P48" i="7"/>
  <c r="P52" i="7"/>
  <c r="P53" i="7"/>
  <c r="P56" i="7"/>
  <c r="Q47" i="7"/>
  <c r="Q48" i="7"/>
  <c r="Q52" i="7"/>
  <c r="Q53" i="7"/>
  <c r="Q56" i="7"/>
  <c r="D28" i="7"/>
  <c r="D32" i="5"/>
  <c r="R28" i="5"/>
  <c r="R29" i="5" s="1"/>
  <c r="Q28" i="5"/>
  <c r="P28" i="5"/>
  <c r="O28" i="5"/>
  <c r="N28" i="5"/>
  <c r="N29" i="5" s="1"/>
  <c r="M28" i="5"/>
  <c r="L28" i="5"/>
  <c r="K28" i="5"/>
  <c r="J28" i="5"/>
  <c r="I28" i="5"/>
  <c r="H28" i="5"/>
  <c r="G28" i="5"/>
  <c r="F28" i="5"/>
  <c r="E28" i="5"/>
  <c r="R27" i="5"/>
  <c r="Q62" i="7"/>
  <c r="Q27" i="5"/>
  <c r="Q29" i="5" s="1"/>
  <c r="P62" i="7"/>
  <c r="P27" i="5"/>
  <c r="O62" i="7"/>
  <c r="O27" i="5"/>
  <c r="O29" i="5" s="1"/>
  <c r="N62" i="7"/>
  <c r="N27" i="5"/>
  <c r="M62" i="7"/>
  <c r="M27" i="5"/>
  <c r="M29" i="5" s="1"/>
  <c r="L62" i="7"/>
  <c r="L27" i="5"/>
  <c r="K62" i="7"/>
  <c r="K27" i="5"/>
  <c r="J62" i="7"/>
  <c r="J27" i="5"/>
  <c r="I62" i="7"/>
  <c r="I27" i="5"/>
  <c r="I29" i="5" s="1"/>
  <c r="H62" i="7"/>
  <c r="H27" i="5"/>
  <c r="G62" i="7"/>
  <c r="G27" i="5"/>
  <c r="G29" i="5" s="1"/>
  <c r="F62" i="7"/>
  <c r="F27" i="5"/>
  <c r="E62" i="7"/>
  <c r="E27" i="5"/>
  <c r="E29" i="5" s="1"/>
  <c r="D28" i="5"/>
  <c r="D62" i="7"/>
  <c r="D27" i="5"/>
  <c r="D29" i="5" s="1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3" i="5"/>
  <c r="D22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R18" i="5"/>
  <c r="R21" i="5" s="1"/>
  <c r="Q18" i="5"/>
  <c r="P18" i="5"/>
  <c r="O18" i="5"/>
  <c r="O21" i="5" s="1"/>
  <c r="N18" i="5"/>
  <c r="N21" i="5" s="1"/>
  <c r="M18" i="5"/>
  <c r="L18" i="5"/>
  <c r="K18" i="5"/>
  <c r="K21" i="5" s="1"/>
  <c r="J18" i="5"/>
  <c r="J21" i="5" s="1"/>
  <c r="I18" i="5"/>
  <c r="H18" i="5"/>
  <c r="G18" i="5"/>
  <c r="G21" i="5" s="1"/>
  <c r="F18" i="5"/>
  <c r="F21" i="5" s="1"/>
  <c r="E18" i="5"/>
  <c r="R17" i="5"/>
  <c r="Q17" i="5"/>
  <c r="P17" i="5"/>
  <c r="P21" i="5" s="1"/>
  <c r="O17" i="5"/>
  <c r="N17" i="5"/>
  <c r="M17" i="5"/>
  <c r="L17" i="5"/>
  <c r="L21" i="5" s="1"/>
  <c r="K17" i="5"/>
  <c r="J17" i="5"/>
  <c r="I17" i="5"/>
  <c r="H17" i="5"/>
  <c r="H21" i="5" s="1"/>
  <c r="G17" i="5"/>
  <c r="F17" i="5"/>
  <c r="E17" i="5"/>
  <c r="D19" i="5"/>
  <c r="D18" i="5"/>
  <c r="D17" i="5"/>
  <c r="E16" i="5"/>
  <c r="F16" i="5"/>
  <c r="G16" i="5"/>
  <c r="H16" i="5"/>
  <c r="I16" i="5"/>
  <c r="J16" i="5"/>
  <c r="J6" i="7"/>
  <c r="K16" i="5"/>
  <c r="K6" i="7"/>
  <c r="L16" i="5"/>
  <c r="L6" i="7"/>
  <c r="M16" i="5"/>
  <c r="M6" i="7"/>
  <c r="N16" i="5"/>
  <c r="N6" i="7"/>
  <c r="O16" i="5"/>
  <c r="O6" i="7"/>
  <c r="P16" i="5"/>
  <c r="P6" i="7"/>
  <c r="Q16" i="5"/>
  <c r="Q6" i="7"/>
  <c r="H6" i="7"/>
  <c r="I6" i="7"/>
  <c r="F6" i="7"/>
  <c r="G6" i="7"/>
  <c r="R16" i="5"/>
  <c r="R6" i="7"/>
  <c r="E6" i="7"/>
  <c r="D6" i="7"/>
  <c r="A2" i="7"/>
  <c r="Q78" i="7"/>
  <c r="P78" i="7"/>
  <c r="O78" i="7"/>
  <c r="N78" i="7"/>
  <c r="M78" i="7"/>
  <c r="L78" i="7"/>
  <c r="K78" i="7"/>
  <c r="J78" i="7"/>
  <c r="H78" i="7"/>
  <c r="F78" i="7"/>
  <c r="I78" i="7"/>
  <c r="G78" i="7"/>
  <c r="E78" i="7"/>
  <c r="D78" i="7"/>
  <c r="Q71" i="7"/>
  <c r="Q72" i="7"/>
  <c r="Q73" i="7"/>
  <c r="P71" i="7"/>
  <c r="P72" i="7"/>
  <c r="P73" i="7"/>
  <c r="O71" i="7"/>
  <c r="O72" i="7"/>
  <c r="O73" i="7"/>
  <c r="N71" i="7"/>
  <c r="N72" i="7"/>
  <c r="N73" i="7"/>
  <c r="M71" i="7"/>
  <c r="M72" i="7"/>
  <c r="M73" i="7"/>
  <c r="L71" i="7"/>
  <c r="L72" i="7"/>
  <c r="L73" i="7"/>
  <c r="K71" i="7"/>
  <c r="K72" i="7"/>
  <c r="K73" i="7"/>
  <c r="J71" i="7"/>
  <c r="J72" i="7"/>
  <c r="J73" i="7"/>
  <c r="H71" i="7"/>
  <c r="H72" i="7"/>
  <c r="H73" i="7"/>
  <c r="F71" i="7"/>
  <c r="F72" i="7"/>
  <c r="F73" i="7"/>
  <c r="I71" i="7"/>
  <c r="I72" i="7"/>
  <c r="I73" i="7"/>
  <c r="G71" i="7"/>
  <c r="G72" i="7"/>
  <c r="G73" i="7"/>
  <c r="E71" i="7"/>
  <c r="E72" i="7"/>
  <c r="E73" i="7"/>
  <c r="D71" i="7"/>
  <c r="D72" i="7"/>
  <c r="D73" i="7"/>
  <c r="Q49" i="7"/>
  <c r="P49" i="7"/>
  <c r="O49" i="7"/>
  <c r="N49" i="7"/>
  <c r="M49" i="7"/>
  <c r="L49" i="7"/>
  <c r="K49" i="7"/>
  <c r="J49" i="7"/>
  <c r="H49" i="7"/>
  <c r="F49" i="7"/>
  <c r="I49" i="7"/>
  <c r="G49" i="7"/>
  <c r="E49" i="7"/>
  <c r="D49" i="7"/>
  <c r="C3" i="5"/>
  <c r="E21" i="5"/>
  <c r="I21" i="5"/>
  <c r="M21" i="5"/>
  <c r="Q21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J29" i="5"/>
  <c r="K29" i="5"/>
  <c r="H29" i="5"/>
  <c r="L29" i="5"/>
  <c r="P29" i="5"/>
  <c r="F29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D21" i="5" l="1"/>
</calcChain>
</file>

<file path=xl/comments1.xml><?xml version="1.0" encoding="utf-8"?>
<comments xmlns="http://schemas.openxmlformats.org/spreadsheetml/2006/main">
  <authors>
    <author>Aaron Hall</author>
    <author xml:space="preserve"> 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Aaron Hall:</t>
        </r>
        <r>
          <rPr>
            <sz val="9"/>
            <color indexed="81"/>
            <rFont val="Tahoma"/>
            <family val="2"/>
          </rPr>
          <t xml:space="preserve">
Add total score of the four sections 1-5. Result should be out of 20 total points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List fee % from contract</t>
        </r>
      </text>
    </comment>
    <comment ref="V16" authorId="1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Define Baseline
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Put in savings split % only if included in the contract</t>
        </r>
      </text>
    </comment>
  </commentList>
</comments>
</file>

<file path=xl/sharedStrings.xml><?xml version="1.0" encoding="utf-8"?>
<sst xmlns="http://schemas.openxmlformats.org/spreadsheetml/2006/main" count="244" uniqueCount="177">
  <si>
    <t>CONTRACT SUMMARY</t>
  </si>
  <si>
    <t>ACTIVITY NAME</t>
  </si>
  <si>
    <t>OKLAND INCOME</t>
  </si>
  <si>
    <t>Contingency Outstanding Exp</t>
  </si>
  <si>
    <t>Approved  Reductions</t>
  </si>
  <si>
    <t xml:space="preserve">Original Contingency </t>
  </si>
  <si>
    <t>Total Savings / Over-runs</t>
  </si>
  <si>
    <t>SubTotal</t>
  </si>
  <si>
    <t>A</t>
  </si>
  <si>
    <t>Tax/Insurance/Bonds</t>
  </si>
  <si>
    <t>Subcontractors</t>
  </si>
  <si>
    <t>Equipment</t>
  </si>
  <si>
    <t>Rough Carpentry</t>
  </si>
  <si>
    <t>Site Concrete</t>
  </si>
  <si>
    <t>Concrete</t>
  </si>
  <si>
    <t>General Conditions</t>
  </si>
  <si>
    <t>ACTION ITEMS FOR THE MONTH</t>
  </si>
  <si>
    <t>CONTRACT CONTINGENCY SUMMARY</t>
  </si>
  <si>
    <t>Internal Contingency</t>
  </si>
  <si>
    <t>a</t>
  </si>
  <si>
    <t>b</t>
  </si>
  <si>
    <t>c</t>
  </si>
  <si>
    <t>d</t>
  </si>
  <si>
    <t>e</t>
  </si>
  <si>
    <t>f</t>
  </si>
  <si>
    <t>Savings or Split / Overruns</t>
  </si>
  <si>
    <t>OMC/Field Labor Income</t>
  </si>
  <si>
    <t>Total Gross Project Income</t>
  </si>
  <si>
    <t>g</t>
  </si>
  <si>
    <t>CREATE REMARKABLE EXPERIENCES</t>
  </si>
  <si>
    <t>QUALITY CONTROL</t>
  </si>
  <si>
    <t>SAFETY/LOSS CONTROL</t>
  </si>
  <si>
    <t>ACT ID#</t>
  </si>
  <si>
    <t>EXPOSURE LOG</t>
  </si>
  <si>
    <t>TRUST + CONFLICT + COMMITMENT + ACCOUNTABILITY = RESULTS</t>
  </si>
  <si>
    <r>
      <t>DEFINING PROJECT GOALS</t>
    </r>
    <r>
      <rPr>
        <b/>
        <i/>
        <sz val="8"/>
        <color theme="0"/>
        <rFont val="Calibri"/>
        <family val="2"/>
        <scheme val="minor"/>
      </rPr>
      <t xml:space="preserve"> (from project kick-off meeting)</t>
    </r>
  </si>
  <si>
    <t>LEADERSHIP TEAM HEALTH:</t>
  </si>
  <si>
    <t>FINANCIAL SUMMARY</t>
  </si>
  <si>
    <t>SCHEDULE SUMMARY</t>
  </si>
  <si>
    <t xml:space="preserve">"O" Rented </t>
  </si>
  <si>
    <t>Pending Change Orders</t>
  </si>
  <si>
    <t>Anticipated Contract</t>
  </si>
  <si>
    <t>Original Fee %</t>
  </si>
  <si>
    <t>SAFETY SUMMARY</t>
  </si>
  <si>
    <t>QUALITY SUMMARY</t>
  </si>
  <si>
    <t>CONTRACT MILESTONES</t>
  </si>
  <si>
    <t>Job # / Name:</t>
  </si>
  <si>
    <t>Target</t>
  </si>
  <si>
    <t>MONTHLY TREND</t>
  </si>
  <si>
    <t xml:space="preserve"> INTERMEDIATE MILESTONES</t>
  </si>
  <si>
    <t>team elect.</t>
  </si>
  <si>
    <t>BL</t>
  </si>
  <si>
    <t>% HR Init. Inspect on sched.</t>
  </si>
  <si>
    <t># of safety inspects last mo.</t>
  </si>
  <si>
    <t># wkly tool box talks last mo.</t>
  </si>
  <si>
    <t>Y</t>
  </si>
  <si>
    <t>Provide one example of how you have demonstrated a Core Value this past month</t>
  </si>
  <si>
    <t>MAT. PROCUREMENT / OTHER</t>
  </si>
  <si>
    <t>Crit. Path Accurate to Field (Y/N)</t>
  </si>
  <si>
    <t>Change/Delays Included (Y/N)</t>
  </si>
  <si>
    <t>PREPAREDNESS / TRANSPARENCY SCORE 1-5</t>
  </si>
  <si>
    <t>Other Income</t>
  </si>
  <si>
    <t>SDI  Contribution</t>
  </si>
  <si>
    <t>Revised Contract</t>
  </si>
  <si>
    <t>Cash on Hand</t>
  </si>
  <si>
    <t>Contract Contingency Balance</t>
  </si>
  <si>
    <t>Owner Contingency Balance</t>
  </si>
  <si>
    <t>Allowance Balance</t>
  </si>
  <si>
    <t>h</t>
  </si>
  <si>
    <t>Briefly Define Risk</t>
  </si>
  <si>
    <t>DUE DATE</t>
  </si>
  <si>
    <t>RESONSIBLE INDIVIDUAL(S)</t>
  </si>
  <si>
    <t>PROJECT STATUS REPORT (PSR)</t>
  </si>
  <si>
    <t>Goal #1</t>
  </si>
  <si>
    <t>Goal #2</t>
  </si>
  <si>
    <t>Goal #3</t>
  </si>
  <si>
    <t>Describe efforts on project Goal and rank red, yellow, green on your status</t>
  </si>
  <si>
    <t>Current Project Fee $ Amount</t>
  </si>
  <si>
    <t># QC Checklists generated</t>
  </si>
  <si>
    <t>Proc. Log Alerts resolved (Y/N)</t>
  </si>
  <si>
    <t>Proc. Log current-tied to P6 (Y/N)</t>
  </si>
  <si>
    <t>describe results of survey</t>
  </si>
  <si>
    <t>Field Safety Train last mo.? (Y/N)</t>
  </si>
  <si>
    <t>Okland crew PTP's last month</t>
  </si>
  <si>
    <t>1/crew/day</t>
  </si>
  <si>
    <t>Client Satisfaction Survey</t>
  </si>
  <si>
    <t>Recent Results</t>
  </si>
  <si>
    <t>Q1 Score:</t>
  </si>
  <si>
    <t>#/7</t>
  </si>
  <si>
    <t>Avg. Prep &amp; Transp. Score / 20 (%)</t>
  </si>
  <si>
    <t>DESCRIBE RISK MITIGATION EFFORTS</t>
  </si>
  <si>
    <t>CLIENT SATISFACTION SURVEY RESULTS</t>
  </si>
  <si>
    <t>Contract Start Date</t>
  </si>
  <si>
    <t>Contract Substantial Completion</t>
  </si>
  <si>
    <t>Conc. Coord. Drawings Start</t>
  </si>
  <si>
    <t>3-D Coordination Start</t>
  </si>
  <si>
    <t>Structural Top Out Complete</t>
  </si>
  <si>
    <t>Exterior Complete / Dry In Complete</t>
  </si>
  <si>
    <t>Roof Dry In Complete</t>
  </si>
  <si>
    <r>
      <t>Pre-close Inspections Complete</t>
    </r>
    <r>
      <rPr>
        <sz val="10"/>
        <color rgb="FFFF0000"/>
        <rFont val="Calibri"/>
        <family val="2"/>
      </rPr>
      <t xml:space="preserve"> </t>
    </r>
  </si>
  <si>
    <t>Elevator Readiness Start</t>
  </si>
  <si>
    <t>Permanent Power Complete</t>
  </si>
  <si>
    <t>Architectural Punchlist Start</t>
  </si>
  <si>
    <t>MEP Equipment Start-up</t>
  </si>
  <si>
    <t>Q2 Score:</t>
  </si>
  <si>
    <t>Q3 Score:</t>
  </si>
  <si>
    <t>Q4 Score:</t>
  </si>
  <si>
    <t>Describe team health and areas of focus</t>
  </si>
  <si>
    <r>
      <rPr>
        <b/>
        <sz val="11"/>
        <color theme="0"/>
        <rFont val="Calibri"/>
        <family val="2"/>
        <scheme val="minor"/>
      </rPr>
      <t>PROJECT WATCH LIST (Add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D0103A"/>
        <rFont val="Calibri"/>
        <family val="2"/>
        <scheme val="minor"/>
      </rPr>
      <t>Red</t>
    </r>
    <r>
      <rPr>
        <b/>
        <sz val="11"/>
        <color theme="0"/>
        <rFont val="Calibri"/>
        <family val="2"/>
        <scheme val="minor"/>
      </rPr>
      <t>)</t>
    </r>
  </si>
  <si>
    <r>
      <rPr>
        <b/>
        <sz val="10"/>
        <color rgb="FFD0103A"/>
        <rFont val="Calibri"/>
        <family val="2"/>
        <scheme val="minor"/>
      </rPr>
      <t>Red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theme="0"/>
        <rFont val="Calibri"/>
        <family val="2"/>
        <scheme val="minor"/>
      </rPr>
      <t>/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9C20A"/>
        <rFont val="Calibri"/>
        <family val="2"/>
        <scheme val="minor"/>
      </rPr>
      <t xml:space="preserve">Yel </t>
    </r>
    <r>
      <rPr>
        <b/>
        <sz val="10"/>
        <color theme="0"/>
        <rFont val="Calibri"/>
        <family val="2"/>
        <scheme val="minor"/>
      </rPr>
      <t>/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24AE5F"/>
        <rFont val="Calibri"/>
        <family val="2"/>
        <scheme val="minor"/>
      </rPr>
      <t>Grn</t>
    </r>
  </si>
  <si>
    <t>Describe risk mitigation efforts</t>
  </si>
  <si>
    <t>Describe action item</t>
  </si>
  <si>
    <t>PI</t>
  </si>
  <si>
    <t>LUMP</t>
  </si>
  <si>
    <t>DESCRIPTION</t>
  </si>
  <si>
    <t>SUM</t>
  </si>
  <si>
    <t>Demo/Site Work</t>
    <phoneticPr fontId="16" type="noConversion"/>
  </si>
  <si>
    <t>Allowances</t>
  </si>
  <si>
    <t>LS</t>
  </si>
  <si>
    <t>Lump Sum Backout</t>
  </si>
  <si>
    <t>Internal Outstanding Exposures</t>
  </si>
  <si>
    <t>Unknown Contingency Factor</t>
  </si>
  <si>
    <t>Anticipated Contingency Balance</t>
  </si>
  <si>
    <t>OWNER CONTINGENCY SUMMARY</t>
  </si>
  <si>
    <t>Project Fee - Job Cost (Net)</t>
  </si>
  <si>
    <t>Less Other Internal Reserve</t>
  </si>
  <si>
    <t>"O" Rented to Date</t>
  </si>
  <si>
    <t>Adjustments - Bond/Bldr Risk</t>
  </si>
  <si>
    <t>Lump Sum Items from Above</t>
  </si>
  <si>
    <t>Savings Split / Overruns</t>
  </si>
  <si>
    <t>Total Okland Income</t>
  </si>
  <si>
    <t>OKLAND PROFITABILITY - RESERVE CONTRIBUTIONS</t>
  </si>
  <si>
    <t>Items a, b, and d-f above</t>
  </si>
  <si>
    <t>25% "O" Rented Profit</t>
  </si>
  <si>
    <t>Subguard Reserve Contribution</t>
  </si>
  <si>
    <t>OMC/Field Pool</t>
  </si>
  <si>
    <t>Total Okland Profitability</t>
  </si>
  <si>
    <t>"R" Rented to Date</t>
  </si>
  <si>
    <t>Original Contract</t>
  </si>
  <si>
    <t>Approved Change Orders</t>
  </si>
  <si>
    <t>CASHFLOW SUMMARY</t>
  </si>
  <si>
    <t>Gross Billing (Pay App)</t>
  </si>
  <si>
    <t>Net Billing (Pay App)</t>
  </si>
  <si>
    <t>Cost to Date - Job Cost</t>
  </si>
  <si>
    <t>Subcontractor Retention</t>
  </si>
  <si>
    <t>Cash on hand</t>
  </si>
  <si>
    <t>Project % Complete</t>
  </si>
  <si>
    <t xml:space="preserve">Fee Charged to Project </t>
  </si>
  <si>
    <t>Cashflow +/-</t>
  </si>
  <si>
    <t>Retention on Okland</t>
  </si>
  <si>
    <t>RECEIVABLES</t>
  </si>
  <si>
    <t>Pay App Submitted</t>
  </si>
  <si>
    <t>Payment Received</t>
  </si>
  <si>
    <t>Time elapsed</t>
  </si>
  <si>
    <t>MONTHLY FINANCIAL SUMMARY</t>
  </si>
  <si>
    <t>ALLOWANCE SUMMARY</t>
  </si>
  <si>
    <t>Original Allowance Total</t>
  </si>
  <si>
    <t>Allowance Outstanding Exp</t>
  </si>
  <si>
    <t>Anticipated Allowance Balance</t>
  </si>
  <si>
    <t># of Oustanding Internal CE Lines</t>
  </si>
  <si>
    <t>Other Profit</t>
  </si>
  <si>
    <t># of Open PCO's/# Past Due(&gt;30days)</t>
  </si>
  <si>
    <t>Unbillables</t>
  </si>
  <si>
    <t>Red</t>
  </si>
  <si>
    <t>Green</t>
  </si>
  <si>
    <t>Yellow</t>
  </si>
  <si>
    <t>Planned complete on-time</t>
  </si>
  <si>
    <t>Planned to earn anticipated fee</t>
  </si>
  <si>
    <t>No claim or probable/threat claim</t>
  </si>
  <si>
    <t>Quality meets standard</t>
  </si>
  <si>
    <t>Good Okland team health</t>
  </si>
  <si>
    <t>Good relations subs / Client / AE</t>
  </si>
  <si>
    <t># issues generated / Clsd (To Date)</t>
  </si>
  <si>
    <t>[Project Specific safety goal]</t>
  </si>
  <si>
    <t># Total High Risk Features of Work</t>
  </si>
  <si>
    <t># HR Initial Inspections Held</t>
  </si>
  <si>
    <t># HR Pre-Installs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</si>
</sst>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mmm\-yy;@"/>
    <numFmt numFmtId="166" formatCode="00"/>
    <numFmt numFmtId="167" formatCode="0.0%"/>
    <numFmt numFmtId="168" formatCode="_(* #,##0_);_(* \(#,##0\);_(* &quot;-&quot;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0"/>
      <name val="Calibri"/>
      <family val="2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</font>
    <font>
      <b/>
      <i/>
      <sz val="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u/>
      <sz val="10"/>
      <name val="Calibri"/>
      <family val="2"/>
    </font>
    <font>
      <sz val="9"/>
      <name val="Calibri"/>
      <family val="2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</font>
    <font>
      <b/>
      <i/>
      <sz val="9"/>
      <name val="Calibri"/>
      <family val="2"/>
    </font>
    <font>
      <b/>
      <i/>
      <u/>
      <sz val="9"/>
      <name val="Calibri"/>
      <family val="2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D0103A"/>
      <name val="Calibri"/>
      <family val="2"/>
      <scheme val="minor"/>
    </font>
    <font>
      <b/>
      <sz val="10"/>
      <color rgb="FFD0103A"/>
      <name val="Calibri"/>
      <family val="2"/>
    </font>
    <font>
      <b/>
      <sz val="10"/>
      <color rgb="FFD0103A"/>
      <name val="Calibri"/>
      <family val="2"/>
      <scheme val="minor"/>
    </font>
    <font>
      <b/>
      <sz val="10"/>
      <color rgb="FFF9C20A"/>
      <name val="Calibri"/>
      <family val="2"/>
      <scheme val="minor"/>
    </font>
    <font>
      <b/>
      <sz val="10"/>
      <color rgb="FF24AE5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9C20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theme="1" tint="0.2499465926084170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 tint="0.24994659260841701"/>
      </right>
      <top/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1">
    <xf numFmtId="0" fontId="0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28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Fill="1"/>
    <xf numFmtId="14" fontId="8" fillId="0" borderId="0" xfId="2" applyNumberFormat="1" applyFont="1" applyBorder="1" applyAlignment="1">
      <alignment horizontal="right"/>
    </xf>
    <xf numFmtId="0" fontId="9" fillId="0" borderId="0" xfId="5" applyFont="1"/>
    <xf numFmtId="0" fontId="10" fillId="0" borderId="0" xfId="5" applyFont="1"/>
    <xf numFmtId="0" fontId="1" fillId="0" borderId="0" xfId="1" applyFont="1"/>
    <xf numFmtId="0" fontId="8" fillId="0" borderId="4" xfId="2" applyFont="1" applyBorder="1" applyAlignment="1">
      <alignment horizontal="center"/>
    </xf>
    <xf numFmtId="37" fontId="8" fillId="0" borderId="4" xfId="6" applyNumberFormat="1" applyFont="1" applyBorder="1"/>
    <xf numFmtId="0" fontId="27" fillId="3" borderId="0" xfId="5" applyFont="1" applyFill="1"/>
    <xf numFmtId="0" fontId="28" fillId="0" borderId="0" xfId="5" applyFont="1"/>
    <xf numFmtId="0" fontId="8" fillId="0" borderId="0" xfId="2" applyFont="1" applyFill="1" applyBorder="1" applyAlignment="1">
      <alignment horizontal="center"/>
    </xf>
    <xf numFmtId="38" fontId="21" fillId="0" borderId="0" xfId="2" applyNumberFormat="1" applyFont="1" applyFill="1" applyBorder="1" applyAlignment="1"/>
    <xf numFmtId="164" fontId="21" fillId="0" borderId="0" xfId="2" applyNumberFormat="1" applyFont="1" applyFill="1" applyBorder="1" applyAlignment="1">
      <alignment horizontal="left" vertical="center" wrapText="1"/>
    </xf>
    <xf numFmtId="0" fontId="1" fillId="0" borderId="0" xfId="1" applyFill="1"/>
    <xf numFmtId="0" fontId="0" fillId="0" borderId="0" xfId="0" applyFont="1" applyBorder="1" applyAlignment="1">
      <alignment horizontal="left" vertical="center"/>
    </xf>
    <xf numFmtId="0" fontId="4" fillId="0" borderId="0" xfId="1" applyFont="1" applyBorder="1"/>
    <xf numFmtId="0" fontId="30" fillId="0" borderId="0" xfId="5" applyFont="1"/>
    <xf numFmtId="38" fontId="8" fillId="0" borderId="4" xfId="2" applyNumberFormat="1" applyFont="1" applyBorder="1"/>
    <xf numFmtId="38" fontId="8" fillId="0" borderId="4" xfId="2" applyNumberFormat="1" applyFont="1" applyBorder="1" applyAlignment="1"/>
    <xf numFmtId="38" fontId="8" fillId="0" borderId="4" xfId="7" applyNumberFormat="1" applyFont="1" applyBorder="1"/>
    <xf numFmtId="38" fontId="6" fillId="0" borderId="4" xfId="2" applyNumberFormat="1" applyFont="1" applyBorder="1" applyAlignment="1">
      <alignment horizontal="left"/>
    </xf>
    <xf numFmtId="38" fontId="8" fillId="0" borderId="4" xfId="2" applyNumberFormat="1" applyFont="1" applyBorder="1" applyAlignment="1">
      <alignment horizontal="left"/>
    </xf>
    <xf numFmtId="38" fontId="8" fillId="0" borderId="3" xfId="2" applyNumberFormat="1" applyFont="1" applyBorder="1"/>
    <xf numFmtId="9" fontId="6" fillId="0" borderId="4" xfId="127" applyFont="1" applyFill="1" applyBorder="1" applyAlignment="1">
      <alignment horizontal="center"/>
    </xf>
    <xf numFmtId="38" fontId="6" fillId="0" borderId="4" xfId="7" applyNumberFormat="1" applyFont="1" applyFill="1" applyBorder="1"/>
    <xf numFmtId="165" fontId="31" fillId="0" borderId="4" xfId="2" applyNumberFormat="1" applyFont="1" applyBorder="1" applyAlignment="1">
      <alignment horizontal="center" wrapText="1"/>
    </xf>
    <xf numFmtId="0" fontId="22" fillId="2" borderId="4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center"/>
    </xf>
    <xf numFmtId="38" fontId="6" fillId="0" borderId="4" xfId="2" applyNumberFormat="1" applyFont="1" applyFill="1" applyBorder="1" applyAlignment="1">
      <alignment horizontal="center"/>
    </xf>
    <xf numFmtId="38" fontId="6" fillId="0" borderId="0" xfId="2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164" fontId="32" fillId="0" borderId="4" xfId="2" applyNumberFormat="1" applyFont="1" applyFill="1" applyBorder="1" applyAlignment="1">
      <alignment horizontal="center"/>
    </xf>
    <xf numFmtId="0" fontId="23" fillId="3" borderId="0" xfId="2" applyFont="1" applyFill="1" applyAlignment="1">
      <alignment horizontal="center"/>
    </xf>
    <xf numFmtId="0" fontId="33" fillId="5" borderId="4" xfId="1" applyFont="1" applyFill="1" applyBorder="1" applyAlignment="1"/>
    <xf numFmtId="0" fontId="1" fillId="0" borderId="0" xfId="1" applyBorder="1"/>
    <xf numFmtId="0" fontId="1" fillId="3" borderId="0" xfId="1" applyFont="1" applyFill="1"/>
    <xf numFmtId="38" fontId="21" fillId="0" borderId="11" xfId="2" applyNumberFormat="1" applyFont="1" applyBorder="1" applyAlignment="1"/>
    <xf numFmtId="0" fontId="0" fillId="0" borderId="0" xfId="1" applyFont="1" applyBorder="1"/>
    <xf numFmtId="9" fontId="0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4" fontId="1" fillId="0" borderId="0" xfId="1" applyNumberFormat="1" applyFont="1" applyFill="1" applyBorder="1" applyAlignment="1">
      <alignment horizontal="left"/>
    </xf>
    <xf numFmtId="38" fontId="6" fillId="0" borderId="3" xfId="2" applyNumberFormat="1" applyFont="1" applyBorder="1" applyAlignment="1"/>
    <xf numFmtId="38" fontId="8" fillId="0" borderId="10" xfId="2" applyNumberFormat="1" applyFont="1" applyBorder="1" applyAlignment="1"/>
    <xf numFmtId="38" fontId="8" fillId="0" borderId="10" xfId="2" applyNumberFormat="1" applyFont="1" applyBorder="1"/>
    <xf numFmtId="38" fontId="21" fillId="0" borderId="4" xfId="2" applyNumberFormat="1" applyFont="1" applyBorder="1" applyAlignment="1"/>
    <xf numFmtId="0" fontId="2" fillId="0" borderId="0" xfId="1" applyFont="1" applyFill="1" applyBorder="1" applyAlignment="1">
      <alignment horizontal="left"/>
    </xf>
    <xf numFmtId="0" fontId="0" fillId="0" borderId="0" xfId="1" applyFont="1" applyFill="1" applyBorder="1" applyAlignment="1">
      <alignment horizontal="center"/>
    </xf>
    <xf numFmtId="0" fontId="1" fillId="0" borderId="4" xfId="1" applyBorder="1"/>
    <xf numFmtId="0" fontId="34" fillId="0" borderId="4" xfId="1" applyFont="1" applyFill="1" applyBorder="1" applyAlignment="1">
      <alignment horizontal="left"/>
    </xf>
    <xf numFmtId="0" fontId="17" fillId="0" borderId="0" xfId="5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top" wrapText="1"/>
    </xf>
    <xf numFmtId="165" fontId="36" fillId="0" borderId="4" xfId="2" applyNumberFormat="1" applyFont="1" applyBorder="1" applyAlignment="1">
      <alignment horizontal="center" wrapText="1"/>
    </xf>
    <xf numFmtId="165" fontId="36" fillId="0" borderId="4" xfId="2" applyNumberFormat="1" applyFont="1" applyFill="1" applyBorder="1" applyAlignment="1">
      <alignment horizontal="center" wrapText="1"/>
    </xf>
    <xf numFmtId="165" fontId="35" fillId="0" borderId="4" xfId="2" applyNumberFormat="1" applyFont="1" applyBorder="1" applyAlignment="1">
      <alignment horizontal="center" wrapText="1"/>
    </xf>
    <xf numFmtId="165" fontId="37" fillId="0" borderId="4" xfId="2" applyNumberFormat="1" applyFont="1" applyBorder="1" applyAlignment="1">
      <alignment horizontal="center" wrapText="1"/>
    </xf>
    <xf numFmtId="0" fontId="38" fillId="0" borderId="4" xfId="5" applyFont="1" applyFill="1" applyBorder="1" applyAlignment="1">
      <alignment horizontal="left" wrapText="1"/>
    </xf>
    <xf numFmtId="167" fontId="39" fillId="0" borderId="4" xfId="127" applyNumberFormat="1" applyFont="1" applyFill="1" applyBorder="1" applyAlignment="1">
      <alignment horizontal="center"/>
    </xf>
    <xf numFmtId="0" fontId="22" fillId="2" borderId="11" xfId="5" applyFont="1" applyFill="1" applyBorder="1" applyAlignment="1">
      <alignment vertical="center" wrapText="1"/>
    </xf>
    <xf numFmtId="0" fontId="29" fillId="0" borderId="6" xfId="1" applyFont="1" applyFill="1" applyBorder="1" applyAlignment="1">
      <alignment horizontal="left"/>
    </xf>
    <xf numFmtId="164" fontId="21" fillId="0" borderId="4" xfId="2" applyNumberFormat="1" applyFont="1" applyBorder="1" applyAlignment="1">
      <alignment vertical="center" wrapText="1"/>
    </xf>
    <xf numFmtId="164" fontId="21" fillId="0" borderId="4" xfId="2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vertical="top" wrapText="1"/>
    </xf>
    <xf numFmtId="0" fontId="45" fillId="0" borderId="4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46" fillId="0" borderId="7" xfId="5" applyFont="1" applyBorder="1" applyAlignment="1">
      <alignment horizontal="center"/>
    </xf>
    <xf numFmtId="164" fontId="21" fillId="0" borderId="4" xfId="2" applyNumberFormat="1" applyFont="1" applyBorder="1" applyAlignment="1">
      <alignment horizontal="center" vertical="center" wrapText="1"/>
    </xf>
    <xf numFmtId="9" fontId="20" fillId="0" borderId="0" xfId="127" applyFont="1" applyBorder="1" applyAlignment="1">
      <alignment vertical="top" wrapText="1"/>
    </xf>
    <xf numFmtId="0" fontId="33" fillId="5" borderId="29" xfId="1" applyFont="1" applyFill="1" applyBorder="1" applyAlignment="1"/>
    <xf numFmtId="0" fontId="22" fillId="2" borderId="28" xfId="5" applyFont="1" applyFill="1" applyBorder="1" applyAlignment="1">
      <alignment horizontal="left" vertical="center"/>
    </xf>
    <xf numFmtId="165" fontId="35" fillId="0" borderId="30" xfId="2" applyNumberFormat="1" applyFont="1" applyBorder="1" applyAlignment="1">
      <alignment horizontal="left" wrapText="1"/>
    </xf>
    <xf numFmtId="165" fontId="8" fillId="0" borderId="31" xfId="2" applyNumberFormat="1" applyFont="1" applyBorder="1" applyAlignment="1">
      <alignment horizontal="center" wrapText="1"/>
    </xf>
    <xf numFmtId="0" fontId="42" fillId="0" borderId="28" xfId="0" applyFont="1" applyBorder="1" applyAlignment="1">
      <alignment vertical="center"/>
    </xf>
    <xf numFmtId="164" fontId="8" fillId="0" borderId="31" xfId="2" applyNumberFormat="1" applyFont="1" applyFill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22" fillId="2" borderId="32" xfId="5" applyFont="1" applyFill="1" applyBorder="1" applyAlignment="1">
      <alignment horizontal="left"/>
    </xf>
    <xf numFmtId="165" fontId="35" fillId="0" borderId="28" xfId="2" applyNumberFormat="1" applyFont="1" applyBorder="1" applyAlignment="1">
      <alignment horizontal="left" wrapText="1"/>
    </xf>
    <xf numFmtId="165" fontId="35" fillId="0" borderId="31" xfId="2" applyNumberFormat="1" applyFont="1" applyBorder="1" applyAlignment="1">
      <alignment horizontal="center" wrapText="1"/>
    </xf>
    <xf numFmtId="38" fontId="8" fillId="0" borderId="28" xfId="2" applyNumberFormat="1" applyFont="1" applyFill="1" applyBorder="1"/>
    <xf numFmtId="0" fontId="22" fillId="2" borderId="28" xfId="5" applyFont="1" applyFill="1" applyBorder="1" applyAlignment="1">
      <alignment horizontal="left"/>
    </xf>
    <xf numFmtId="0" fontId="33" fillId="5" borderId="31" xfId="1" applyFont="1" applyFill="1" applyBorder="1" applyAlignment="1"/>
    <xf numFmtId="0" fontId="22" fillId="2" borderId="41" xfId="5" applyFont="1" applyFill="1" applyBorder="1" applyAlignment="1">
      <alignment vertical="center"/>
    </xf>
    <xf numFmtId="0" fontId="2" fillId="0" borderId="28" xfId="1" applyFont="1" applyBorder="1" applyAlignment="1">
      <alignment horizontal="left"/>
    </xf>
    <xf numFmtId="0" fontId="2" fillId="0" borderId="28" xfId="1" applyFont="1" applyFill="1" applyBorder="1" applyAlignment="1">
      <alignment horizontal="left"/>
    </xf>
    <xf numFmtId="0" fontId="22" fillId="0" borderId="28" xfId="5" applyFont="1" applyFill="1" applyBorder="1" applyAlignment="1">
      <alignment horizontal="left" vertical="center" wrapText="1"/>
    </xf>
    <xf numFmtId="165" fontId="31" fillId="0" borderId="31" xfId="2" applyNumberFormat="1" applyFont="1" applyBorder="1" applyAlignment="1">
      <alignment horizontal="center" wrapText="1"/>
    </xf>
    <xf numFmtId="0" fontId="8" fillId="0" borderId="28" xfId="2" applyFont="1" applyBorder="1" applyAlignment="1">
      <alignment horizontal="center"/>
    </xf>
    <xf numFmtId="38" fontId="8" fillId="0" borderId="42" xfId="2" applyNumberFormat="1" applyFont="1" applyBorder="1"/>
    <xf numFmtId="38" fontId="8" fillId="0" borderId="31" xfId="2" applyNumberFormat="1" applyFont="1" applyBorder="1"/>
    <xf numFmtId="38" fontId="6" fillId="0" borderId="31" xfId="7" applyNumberFormat="1" applyFont="1" applyFill="1" applyBorder="1"/>
    <xf numFmtId="0" fontId="1" fillId="0" borderId="28" xfId="1" applyBorder="1"/>
    <xf numFmtId="0" fontId="1" fillId="0" borderId="43" xfId="1" applyBorder="1"/>
    <xf numFmtId="0" fontId="1" fillId="0" borderId="32" xfId="1" applyBorder="1"/>
    <xf numFmtId="0" fontId="8" fillId="0" borderId="28" xfId="2" applyFont="1" applyBorder="1"/>
    <xf numFmtId="37" fontId="8" fillId="0" borderId="31" xfId="6" applyNumberFormat="1" applyFont="1" applyBorder="1"/>
    <xf numFmtId="38" fontId="8" fillId="0" borderId="28" xfId="2" applyNumberFormat="1" applyFont="1" applyBorder="1" applyAlignment="1"/>
    <xf numFmtId="14" fontId="2" fillId="0" borderId="31" xfId="1" applyNumberFormat="1" applyFont="1" applyFill="1" applyBorder="1" applyAlignment="1">
      <alignment horizontal="left"/>
    </xf>
    <xf numFmtId="0" fontId="2" fillId="0" borderId="33" xfId="1" applyFont="1" applyBorder="1"/>
    <xf numFmtId="14" fontId="2" fillId="0" borderId="37" xfId="1" applyNumberFormat="1" applyFont="1" applyFill="1" applyBorder="1" applyAlignment="1">
      <alignment horizontal="left"/>
    </xf>
    <xf numFmtId="0" fontId="2" fillId="0" borderId="28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9" fontId="2" fillId="0" borderId="4" xfId="127" applyFont="1" applyFill="1" applyBorder="1" applyAlignment="1">
      <alignment horizontal="center"/>
    </xf>
    <xf numFmtId="0" fontId="2" fillId="0" borderId="4" xfId="0" applyFont="1" applyBorder="1"/>
    <xf numFmtId="0" fontId="2" fillId="0" borderId="33" xfId="1" applyFont="1" applyFill="1" applyBorder="1" applyAlignment="1">
      <alignment horizontal="center"/>
    </xf>
    <xf numFmtId="0" fontId="2" fillId="0" borderId="36" xfId="0" applyFont="1" applyBorder="1"/>
    <xf numFmtId="0" fontId="2" fillId="0" borderId="36" xfId="1" applyFont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9" fontId="2" fillId="0" borderId="4" xfId="1" applyNumberFormat="1" applyFont="1" applyFill="1" applyBorder="1" applyAlignment="1">
      <alignment horizontal="center"/>
    </xf>
    <xf numFmtId="0" fontId="46" fillId="0" borderId="27" xfId="5" applyFont="1" applyBorder="1" applyAlignment="1">
      <alignment wrapText="1"/>
    </xf>
    <xf numFmtId="9" fontId="46" fillId="0" borderId="31" xfId="127" applyFont="1" applyBorder="1" applyAlignment="1">
      <alignment horizontal="center"/>
    </xf>
    <xf numFmtId="0" fontId="46" fillId="0" borderId="44" xfId="5" applyFont="1" applyBorder="1" applyAlignment="1">
      <alignment horizontal="center"/>
    </xf>
    <xf numFmtId="0" fontId="9" fillId="0" borderId="45" xfId="5" applyFont="1" applyBorder="1"/>
    <xf numFmtId="0" fontId="46" fillId="7" borderId="45" xfId="5" applyFont="1" applyFill="1" applyBorder="1" applyAlignment="1">
      <alignment wrapText="1"/>
    </xf>
    <xf numFmtId="0" fontId="9" fillId="0" borderId="32" xfId="5" applyFont="1" applyBorder="1" applyAlignment="1">
      <alignment horizontal="center"/>
    </xf>
    <xf numFmtId="0" fontId="9" fillId="0" borderId="28" xfId="5" applyFont="1" applyBorder="1" applyAlignment="1">
      <alignment horizontal="center"/>
    </xf>
    <xf numFmtId="0" fontId="9" fillId="0" borderId="33" xfId="5" applyFont="1" applyBorder="1" applyAlignment="1">
      <alignment horizontal="center"/>
    </xf>
    <xf numFmtId="0" fontId="45" fillId="0" borderId="36" xfId="0" applyFont="1" applyBorder="1" applyAlignment="1">
      <alignment horizontal="left" vertical="center"/>
    </xf>
    <xf numFmtId="0" fontId="44" fillId="0" borderId="0" xfId="128" applyFont="1"/>
    <xf numFmtId="0" fontId="11" fillId="0" borderId="0" xfId="128" applyFont="1"/>
    <xf numFmtId="0" fontId="9" fillId="0" borderId="0" xfId="128" applyFont="1"/>
    <xf numFmtId="9" fontId="9" fillId="0" borderId="0" xfId="129" applyFont="1" applyBorder="1"/>
    <xf numFmtId="0" fontId="10" fillId="0" borderId="0" xfId="128" applyFont="1"/>
    <xf numFmtId="0" fontId="7" fillId="0" borderId="46" xfId="130" applyFont="1" applyBorder="1" applyAlignment="1">
      <alignment wrapText="1"/>
    </xf>
    <xf numFmtId="0" fontId="7" fillId="0" borderId="47" xfId="130" applyFont="1" applyBorder="1" applyAlignment="1">
      <alignment wrapText="1"/>
    </xf>
    <xf numFmtId="0" fontId="4" fillId="0" borderId="0" xfId="131" applyFont="1"/>
    <xf numFmtId="0" fontId="55" fillId="2" borderId="1" xfId="128" applyFont="1" applyFill="1" applyBorder="1" applyAlignment="1">
      <alignment horizontal="left"/>
    </xf>
    <xf numFmtId="0" fontId="56" fillId="2" borderId="2" xfId="128" applyFont="1" applyFill="1" applyBorder="1" applyAlignment="1">
      <alignment horizontal="centerContinuous" wrapText="1"/>
    </xf>
    <xf numFmtId="0" fontId="56" fillId="2" borderId="49" xfId="128" applyFont="1" applyFill="1" applyBorder="1" applyAlignment="1">
      <alignment horizontal="centerContinuous" wrapText="1"/>
    </xf>
    <xf numFmtId="0" fontId="1" fillId="0" borderId="0" xfId="131"/>
    <xf numFmtId="0" fontId="7" fillId="0" borderId="48" xfId="130" applyFont="1" applyBorder="1" applyAlignment="1">
      <alignment wrapText="1"/>
    </xf>
    <xf numFmtId="0" fontId="7" fillId="0" borderId="3" xfId="130" applyFont="1" applyBorder="1" applyAlignment="1">
      <alignment wrapText="1"/>
    </xf>
    <xf numFmtId="165" fontId="8" fillId="0" borderId="4" xfId="130" applyNumberFormat="1" applyFont="1" applyBorder="1" applyAlignment="1">
      <alignment horizontal="center" wrapText="1"/>
    </xf>
    <xf numFmtId="166" fontId="8" fillId="0" borderId="0" xfId="130" applyNumberFormat="1" applyFont="1" applyAlignment="1">
      <alignment horizontal="center"/>
    </xf>
    <xf numFmtId="38" fontId="8" fillId="0" borderId="0" xfId="130" applyNumberFormat="1" applyFont="1" applyBorder="1" applyAlignment="1">
      <alignment horizontal="left"/>
    </xf>
    <xf numFmtId="38" fontId="8" fillId="0" borderId="0" xfId="130" applyNumberFormat="1" applyFont="1" applyBorder="1"/>
    <xf numFmtId="38" fontId="8" fillId="0" borderId="0" xfId="130" applyNumberFormat="1" applyFont="1" applyAlignment="1">
      <alignment horizontal="left"/>
    </xf>
    <xf numFmtId="0" fontId="8" fillId="0" borderId="0" xfId="130" applyFont="1" applyBorder="1"/>
    <xf numFmtId="38" fontId="8" fillId="0" borderId="7" xfId="130" applyNumberFormat="1" applyFont="1" applyBorder="1"/>
    <xf numFmtId="0" fontId="8" fillId="0" borderId="0" xfId="130" applyFont="1"/>
    <xf numFmtId="166" fontId="8" fillId="0" borderId="0" xfId="130" applyNumberFormat="1" applyFont="1" applyAlignment="1">
      <alignment horizontal="right" indent="1"/>
    </xf>
    <xf numFmtId="38" fontId="57" fillId="0" borderId="0" xfId="130" applyNumberFormat="1" applyFont="1" applyAlignment="1">
      <alignment horizontal="left"/>
    </xf>
    <xf numFmtId="38" fontId="57" fillId="0" borderId="7" xfId="130" applyNumberFormat="1" applyFont="1" applyBorder="1"/>
    <xf numFmtId="38" fontId="57" fillId="0" borderId="0" xfId="130" applyNumberFormat="1" applyFont="1" applyBorder="1"/>
    <xf numFmtId="0" fontId="8" fillId="0" borderId="0" xfId="128" applyFont="1" applyAlignment="1">
      <alignment horizontal="center"/>
    </xf>
    <xf numFmtId="38" fontId="8" fillId="0" borderId="0" xfId="128" applyNumberFormat="1" applyFont="1" applyAlignment="1"/>
    <xf numFmtId="38" fontId="8" fillId="0" borderId="0" xfId="133" applyNumberFormat="1" applyFont="1"/>
    <xf numFmtId="38" fontId="8" fillId="0" borderId="0" xfId="128" applyNumberFormat="1" applyFont="1" applyBorder="1" applyAlignment="1"/>
    <xf numFmtId="38" fontId="8" fillId="0" borderId="7" xfId="133" applyNumberFormat="1" applyFont="1" applyBorder="1"/>
    <xf numFmtId="0" fontId="8" fillId="0" borderId="0" xfId="128" applyFont="1"/>
    <xf numFmtId="38" fontId="57" fillId="0" borderId="0" xfId="128" applyNumberFormat="1" applyFont="1" applyAlignment="1">
      <alignment horizontal="left"/>
    </xf>
    <xf numFmtId="38" fontId="57" fillId="0" borderId="0" xfId="128" applyNumberFormat="1" applyFont="1" applyBorder="1"/>
    <xf numFmtId="0" fontId="8" fillId="0" borderId="0" xfId="130" applyFont="1" applyAlignment="1">
      <alignment horizontal="center"/>
    </xf>
    <xf numFmtId="38" fontId="8" fillId="0" borderId="0" xfId="130" applyNumberFormat="1" applyFont="1" applyAlignment="1"/>
    <xf numFmtId="38" fontId="8" fillId="0" borderId="0" xfId="134" applyNumberFormat="1" applyFont="1"/>
    <xf numFmtId="38" fontId="8" fillId="0" borderId="0" xfId="130" applyNumberFormat="1" applyFont="1" applyBorder="1" applyAlignment="1"/>
    <xf numFmtId="9" fontId="8" fillId="0" borderId="0" xfId="129" applyFont="1" applyAlignment="1"/>
    <xf numFmtId="38" fontId="8" fillId="0" borderId="2" xfId="135" applyNumberFormat="1" applyFont="1" applyBorder="1"/>
    <xf numFmtId="0" fontId="6" fillId="0" borderId="0" xfId="130" applyFont="1"/>
    <xf numFmtId="38" fontId="6" fillId="0" borderId="0" xfId="130" applyNumberFormat="1" applyFont="1" applyBorder="1" applyAlignment="1">
      <alignment horizontal="left"/>
    </xf>
    <xf numFmtId="38" fontId="6" fillId="0" borderId="0" xfId="130" applyNumberFormat="1" applyFont="1" applyBorder="1"/>
    <xf numFmtId="0" fontId="57" fillId="0" borderId="0" xfId="130" applyFont="1"/>
    <xf numFmtId="38" fontId="6" fillId="0" borderId="0" xfId="130" applyNumberFormat="1" applyFont="1" applyBorder="1" applyAlignment="1"/>
    <xf numFmtId="38" fontId="57" fillId="0" borderId="7" xfId="134" applyNumberFormat="1" applyFont="1" applyBorder="1"/>
    <xf numFmtId="38" fontId="8" fillId="0" borderId="0" xfId="134" applyNumberFormat="1" applyFont="1" applyFill="1"/>
    <xf numFmtId="38" fontId="57" fillId="0" borderId="0" xfId="130" applyNumberFormat="1" applyFont="1" applyAlignment="1"/>
    <xf numFmtId="3" fontId="8" fillId="0" borderId="0" xfId="130" applyNumberFormat="1" applyFont="1"/>
    <xf numFmtId="168" fontId="8" fillId="0" borderId="0" xfId="134" applyNumberFormat="1" applyFont="1"/>
    <xf numFmtId="38" fontId="57" fillId="0" borderId="7" xfId="137" applyNumberFormat="1" applyFont="1" applyBorder="1"/>
    <xf numFmtId="38" fontId="8" fillId="0" borderId="0" xfId="130" applyNumberFormat="1" applyFont="1" applyAlignment="1">
      <alignment horizontal="left" indent="1"/>
    </xf>
    <xf numFmtId="9" fontId="8" fillId="0" borderId="0" xfId="138" applyNumberFormat="1" applyFont="1" applyProtection="1"/>
    <xf numFmtId="38" fontId="8" fillId="0" borderId="0" xfId="139" applyNumberFormat="1" applyFont="1" applyProtection="1"/>
    <xf numFmtId="0" fontId="7" fillId="0" borderId="0" xfId="130" applyFont="1" applyBorder="1"/>
    <xf numFmtId="38" fontId="57" fillId="0" borderId="0" xfId="130" applyNumberFormat="1" applyFont="1" applyBorder="1" applyAlignment="1"/>
    <xf numFmtId="38" fontId="57" fillId="0" borderId="7" xfId="139" applyNumberFormat="1" applyFont="1" applyBorder="1" applyAlignment="1">
      <alignment horizontal="right"/>
    </xf>
    <xf numFmtId="164" fontId="8" fillId="0" borderId="0" xfId="130" applyNumberFormat="1" applyFont="1"/>
    <xf numFmtId="38" fontId="57" fillId="0" borderId="0" xfId="139" applyNumberFormat="1" applyFont="1" applyBorder="1" applyAlignment="1">
      <alignment horizontal="right"/>
    </xf>
    <xf numFmtId="0" fontId="4" fillId="0" borderId="0" xfId="131" applyFont="1" applyFill="1"/>
    <xf numFmtId="0" fontId="55" fillId="2" borderId="2" xfId="128" applyFont="1" applyFill="1" applyBorder="1" applyAlignment="1"/>
    <xf numFmtId="3" fontId="1" fillId="0" borderId="4" xfId="1" applyNumberFormat="1" applyFont="1" applyBorder="1" applyAlignment="1">
      <alignment horizontal="center"/>
    </xf>
    <xf numFmtId="0" fontId="0" fillId="0" borderId="11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64" fontId="21" fillId="0" borderId="5" xfId="2" applyNumberFormat="1" applyFont="1" applyBorder="1" applyAlignment="1">
      <alignment horizontal="center" vertical="center" wrapText="1"/>
    </xf>
    <xf numFmtId="3" fontId="9" fillId="0" borderId="3" xfId="5" applyNumberFormat="1" applyFont="1" applyFill="1" applyBorder="1" applyAlignment="1">
      <alignment horizontal="center" vertical="top"/>
    </xf>
    <xf numFmtId="49" fontId="2" fillId="0" borderId="4" xfId="1" quotePrefix="1" applyNumberFormat="1" applyFont="1" applyFill="1" applyBorder="1" applyAlignment="1">
      <alignment horizontal="center"/>
    </xf>
    <xf numFmtId="38" fontId="8" fillId="0" borderId="50" xfId="2" applyNumberFormat="1" applyFont="1" applyBorder="1"/>
    <xf numFmtId="0" fontId="1" fillId="8" borderId="4" xfId="1" applyFill="1" applyBorder="1" applyAlignment="1">
      <alignment horizontal="center"/>
    </xf>
    <xf numFmtId="0" fontId="1" fillId="8" borderId="10" xfId="1" applyFill="1" applyBorder="1" applyAlignment="1">
      <alignment horizontal="center"/>
    </xf>
    <xf numFmtId="0" fontId="1" fillId="8" borderId="3" xfId="1" applyFill="1" applyBorder="1" applyAlignment="1">
      <alignment horizontal="center"/>
    </xf>
    <xf numFmtId="0" fontId="16" fillId="3" borderId="0" xfId="5" applyFont="1" applyFill="1" applyAlignment="1">
      <alignment vertical="center"/>
    </xf>
    <xf numFmtId="0" fontId="23" fillId="3" borderId="5" xfId="2" applyFont="1" applyFill="1" applyBorder="1" applyAlignment="1">
      <alignment horizontal="left" vertical="center"/>
    </xf>
    <xf numFmtId="38" fontId="8" fillId="0" borderId="4" xfId="2" applyNumberFormat="1" applyFont="1" applyFill="1" applyBorder="1" applyAlignment="1"/>
    <xf numFmtId="0" fontId="8" fillId="0" borderId="4" xfId="6" applyNumberFormat="1" applyFont="1" applyBorder="1"/>
    <xf numFmtId="0" fontId="8" fillId="0" borderId="31" xfId="6" applyNumberFormat="1" applyFont="1" applyBorder="1"/>
    <xf numFmtId="0" fontId="8" fillId="0" borderId="33" xfId="2" applyFont="1" applyBorder="1"/>
    <xf numFmtId="38" fontId="8" fillId="0" borderId="36" xfId="2" applyNumberFormat="1" applyFont="1" applyFill="1" applyBorder="1" applyAlignment="1"/>
    <xf numFmtId="0" fontId="1" fillId="8" borderId="36" xfId="1" applyFill="1" applyBorder="1" applyAlignment="1">
      <alignment horizontal="center"/>
    </xf>
    <xf numFmtId="49" fontId="8" fillId="0" borderId="36" xfId="6" applyNumberFormat="1" applyFont="1" applyBorder="1" applyAlignment="1">
      <alignment horizontal="right"/>
    </xf>
    <xf numFmtId="49" fontId="8" fillId="0" borderId="37" xfId="6" applyNumberFormat="1" applyFont="1" applyBorder="1" applyAlignment="1">
      <alignment horizontal="right"/>
    </xf>
    <xf numFmtId="49" fontId="2" fillId="0" borderId="4" xfId="1" applyNumberFormat="1" applyFont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49" fontId="2" fillId="0" borderId="31" xfId="1" quotePrefix="1" applyNumberFormat="1" applyFont="1" applyFill="1" applyBorder="1" applyAlignment="1">
      <alignment horizontal="center"/>
    </xf>
    <xf numFmtId="9" fontId="2" fillId="0" borderId="31" xfId="127" applyFont="1" applyFill="1" applyBorder="1" applyAlignment="1">
      <alignment horizontal="center"/>
    </xf>
    <xf numFmtId="49" fontId="2" fillId="0" borderId="31" xfId="1" applyNumberFormat="1" applyFont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0" fontId="2" fillId="0" borderId="36" xfId="1" applyNumberFormat="1" applyFont="1" applyFill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3" fontId="1" fillId="0" borderId="15" xfId="1" applyNumberFormat="1" applyFont="1" applyBorder="1" applyAlignment="1">
      <alignment horizontal="center"/>
    </xf>
    <xf numFmtId="0" fontId="22" fillId="2" borderId="7" xfId="5" applyFont="1" applyFill="1" applyBorder="1" applyAlignment="1">
      <alignment vertical="center" wrapText="1"/>
    </xf>
    <xf numFmtId="0" fontId="0" fillId="0" borderId="11" xfId="1" applyFont="1" applyFill="1" applyBorder="1" applyAlignment="1"/>
    <xf numFmtId="0" fontId="1" fillId="0" borderId="11" xfId="1" applyFont="1" applyFill="1" applyBorder="1" applyAlignment="1"/>
    <xf numFmtId="0" fontId="22" fillId="2" borderId="47" xfId="5" applyFont="1" applyFill="1" applyBorder="1" applyAlignment="1">
      <alignment horizontal="center" vertical="center" wrapText="1"/>
    </xf>
    <xf numFmtId="14" fontId="8" fillId="0" borderId="4" xfId="2" applyNumberFormat="1" applyFont="1" applyFill="1" applyBorder="1" applyAlignment="1">
      <alignment horizontal="center"/>
    </xf>
    <xf numFmtId="38" fontId="50" fillId="6" borderId="4" xfId="2" applyNumberFormat="1" applyFont="1" applyFill="1" applyBorder="1" applyAlignment="1">
      <alignment horizontal="center"/>
    </xf>
    <xf numFmtId="0" fontId="23" fillId="3" borderId="5" xfId="2" applyFont="1" applyFill="1" applyBorder="1" applyAlignment="1">
      <alignment horizontal="centerContinuous"/>
    </xf>
    <xf numFmtId="164" fontId="21" fillId="0" borderId="5" xfId="2" applyNumberFormat="1" applyFont="1" applyBorder="1" applyAlignment="1">
      <alignment horizontal="centerContinuous" vertical="center" wrapText="1"/>
    </xf>
    <xf numFmtId="0" fontId="20" fillId="0" borderId="53" xfId="5" applyFont="1" applyBorder="1" applyAlignment="1">
      <alignment vertical="top" wrapText="1"/>
    </xf>
    <xf numFmtId="0" fontId="59" fillId="0" borderId="0" xfId="0" applyFont="1" applyFill="1"/>
    <xf numFmtId="0" fontId="60" fillId="0" borderId="0" xfId="0" applyFont="1" applyFill="1"/>
    <xf numFmtId="0" fontId="58" fillId="0" borderId="0" xfId="0" applyFont="1" applyFill="1"/>
    <xf numFmtId="0" fontId="20" fillId="0" borderId="54" xfId="5" applyFont="1" applyBorder="1" applyAlignment="1">
      <alignment vertical="top" wrapText="1"/>
    </xf>
    <xf numFmtId="9" fontId="2" fillId="0" borderId="11" xfId="1" applyNumberFormat="1" applyFont="1" applyFill="1" applyBorder="1" applyAlignment="1">
      <alignment horizontal="center"/>
    </xf>
    <xf numFmtId="9" fontId="2" fillId="0" borderId="6" xfId="1" applyNumberFormat="1" applyFont="1" applyFill="1" applyBorder="1" applyAlignment="1">
      <alignment horizontal="center"/>
    </xf>
    <xf numFmtId="3" fontId="1" fillId="0" borderId="36" xfId="1" applyNumberFormat="1" applyFont="1" applyBorder="1" applyAlignment="1">
      <alignment horizontal="centerContinuous"/>
    </xf>
    <xf numFmtId="0" fontId="61" fillId="0" borderId="34" xfId="1" applyFont="1" applyFill="1" applyBorder="1" applyAlignment="1">
      <alignment horizontal="centerContinuous"/>
    </xf>
    <xf numFmtId="0" fontId="34" fillId="0" borderId="33" xfId="1" applyFont="1" applyFill="1" applyBorder="1" applyAlignment="1">
      <alignment horizontal="centerContinuous"/>
    </xf>
    <xf numFmtId="3" fontId="61" fillId="0" borderId="36" xfId="1" applyNumberFormat="1" applyFont="1" applyBorder="1" applyAlignment="1">
      <alignment horizontal="centerContinuous"/>
    </xf>
    <xf numFmtId="164" fontId="21" fillId="0" borderId="11" xfId="2" applyNumberFormat="1" applyFont="1" applyBorder="1" applyAlignment="1">
      <alignment horizontal="center" vertical="center" wrapText="1"/>
    </xf>
    <xf numFmtId="164" fontId="21" fillId="0" borderId="5" xfId="2" applyNumberFormat="1" applyFont="1" applyBorder="1" applyAlignment="1">
      <alignment horizontal="center" vertical="center" wrapText="1"/>
    </xf>
    <xf numFmtId="164" fontId="21" fillId="0" borderId="6" xfId="2" applyNumberFormat="1" applyFont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9" fontId="2" fillId="0" borderId="34" xfId="1" applyNumberFormat="1" applyFont="1" applyFill="1" applyBorder="1" applyAlignment="1">
      <alignment horizontal="center"/>
    </xf>
    <xf numFmtId="9" fontId="2" fillId="0" borderId="35" xfId="1" applyNumberFormat="1" applyFont="1" applyFill="1" applyBorder="1" applyAlignment="1">
      <alignment horizontal="center"/>
    </xf>
    <xf numFmtId="164" fontId="21" fillId="0" borderId="9" xfId="2" applyNumberFormat="1" applyFont="1" applyBorder="1" applyAlignment="1">
      <alignment horizontal="center" vertical="center" wrapText="1"/>
    </xf>
    <xf numFmtId="164" fontId="21" fillId="0" borderId="0" xfId="2" applyNumberFormat="1" applyFont="1" applyBorder="1" applyAlignment="1">
      <alignment horizontal="center" vertical="center" wrapText="1"/>
    </xf>
    <xf numFmtId="164" fontId="21" fillId="0" borderId="51" xfId="2" applyNumberFormat="1" applyFont="1" applyBorder="1" applyAlignment="1">
      <alignment horizontal="center" vertical="center" wrapText="1"/>
    </xf>
    <xf numFmtId="164" fontId="21" fillId="0" borderId="48" xfId="2" applyNumberFormat="1" applyFont="1" applyBorder="1" applyAlignment="1">
      <alignment horizontal="center" vertical="center" wrapText="1"/>
    </xf>
    <xf numFmtId="164" fontId="21" fillId="0" borderId="2" xfId="2" applyNumberFormat="1" applyFont="1" applyBorder="1" applyAlignment="1">
      <alignment horizontal="center" vertical="center" wrapText="1"/>
    </xf>
    <xf numFmtId="164" fontId="21" fillId="0" borderId="52" xfId="2" applyNumberFormat="1" applyFont="1" applyBorder="1" applyAlignment="1">
      <alignment horizontal="center" vertical="center" wrapText="1"/>
    </xf>
    <xf numFmtId="0" fontId="22" fillId="2" borderId="11" xfId="5" applyFont="1" applyFill="1" applyBorder="1" applyAlignment="1">
      <alignment horizontal="center" vertical="center" wrapText="1"/>
    </xf>
    <xf numFmtId="0" fontId="22" fillId="2" borderId="29" xfId="5" applyFont="1" applyFill="1" applyBorder="1" applyAlignment="1">
      <alignment horizontal="center" vertical="center" wrapText="1"/>
    </xf>
    <xf numFmtId="0" fontId="48" fillId="4" borderId="38" xfId="5" applyFont="1" applyFill="1" applyBorder="1" applyAlignment="1">
      <alignment horizontal="center" vertical="center"/>
    </xf>
    <xf numFmtId="0" fontId="48" fillId="4" borderId="39" xfId="5" applyFont="1" applyFill="1" applyBorder="1" applyAlignment="1">
      <alignment horizontal="center" vertical="center"/>
    </xf>
    <xf numFmtId="0" fontId="48" fillId="4" borderId="40" xfId="5" applyFont="1" applyFill="1" applyBorder="1" applyAlignment="1">
      <alignment horizontal="center" vertical="center"/>
    </xf>
    <xf numFmtId="0" fontId="22" fillId="2" borderId="8" xfId="5" applyFont="1" applyFill="1" applyBorder="1" applyAlignment="1">
      <alignment horizontal="left" vertical="center" wrapText="1"/>
    </xf>
    <xf numFmtId="0" fontId="22" fillId="2" borderId="6" xfId="5" applyFont="1" applyFill="1" applyBorder="1" applyAlignment="1">
      <alignment horizontal="left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22" fillId="2" borderId="8" xfId="5" applyFont="1" applyFill="1" applyBorder="1" applyAlignment="1">
      <alignment horizontal="left" vertical="center"/>
    </xf>
    <xf numFmtId="0" fontId="22" fillId="2" borderId="6" xfId="5" applyFont="1" applyFill="1" applyBorder="1" applyAlignment="1">
      <alignment horizontal="left" vertical="center"/>
    </xf>
    <xf numFmtId="0" fontId="48" fillId="4" borderId="24" xfId="5" applyFont="1" applyFill="1" applyBorder="1" applyAlignment="1">
      <alignment horizontal="center" vertical="center"/>
    </xf>
    <xf numFmtId="0" fontId="48" fillId="4" borderId="25" xfId="5" applyFont="1" applyFill="1" applyBorder="1" applyAlignment="1">
      <alignment horizontal="center" vertical="center"/>
    </xf>
    <xf numFmtId="0" fontId="48" fillId="4" borderId="26" xfId="5" applyFont="1" applyFill="1" applyBorder="1" applyAlignment="1">
      <alignment horizontal="center" vertical="center"/>
    </xf>
    <xf numFmtId="0" fontId="48" fillId="4" borderId="27" xfId="5" applyFont="1" applyFill="1" applyBorder="1" applyAlignment="1">
      <alignment horizontal="center" vertical="center"/>
    </xf>
    <xf numFmtId="0" fontId="33" fillId="5" borderId="28" xfId="1" applyFont="1" applyFill="1" applyBorder="1" applyAlignment="1">
      <alignment horizontal="left"/>
    </xf>
    <xf numFmtId="0" fontId="33" fillId="5" borderId="4" xfId="1" applyFont="1" applyFill="1" applyBorder="1" applyAlignment="1">
      <alignment horizontal="left"/>
    </xf>
    <xf numFmtId="0" fontId="26" fillId="3" borderId="0" xfId="5" applyFont="1" applyFill="1" applyAlignment="1">
      <alignment vertical="center"/>
    </xf>
    <xf numFmtId="0" fontId="26" fillId="3" borderId="0" xfId="5" applyFont="1" applyFill="1" applyBorder="1" applyAlignment="1">
      <alignment vertical="center"/>
    </xf>
    <xf numFmtId="0" fontId="25" fillId="0" borderId="0" xfId="5" applyFont="1" applyBorder="1" applyAlignment="1">
      <alignment vertical="center"/>
    </xf>
    <xf numFmtId="0" fontId="9" fillId="0" borderId="24" xfId="5" applyFont="1" applyBorder="1" applyAlignment="1">
      <alignment horizontal="center"/>
    </xf>
    <xf numFmtId="0" fontId="9" fillId="0" borderId="25" xfId="5" applyFont="1" applyBorder="1" applyAlignment="1">
      <alignment horizontal="center"/>
    </xf>
    <xf numFmtId="0" fontId="44" fillId="7" borderId="16" xfId="5" applyFont="1" applyFill="1" applyBorder="1" applyAlignment="1">
      <alignment horizontal="center"/>
    </xf>
    <xf numFmtId="0" fontId="44" fillId="7" borderId="0" xfId="5" applyFont="1" applyFill="1" applyBorder="1" applyAlignment="1">
      <alignment horizontal="center"/>
    </xf>
    <xf numFmtId="0" fontId="46" fillId="0" borderId="28" xfId="5" applyFont="1" applyBorder="1" applyAlignment="1">
      <alignment horizontal="left"/>
    </xf>
    <xf numFmtId="0" fontId="46" fillId="0" borderId="4" xfId="5" applyFont="1" applyBorder="1" applyAlignment="1">
      <alignment horizontal="left"/>
    </xf>
    <xf numFmtId="0" fontId="18" fillId="0" borderId="14" xfId="5" applyFont="1" applyBorder="1" applyAlignment="1">
      <alignment horizontal="center" vertical="center" wrapText="1"/>
    </xf>
    <xf numFmtId="0" fontId="18" fillId="0" borderId="0" xfId="5" applyFont="1" applyBorder="1" applyAlignment="1">
      <alignment horizontal="center" vertical="center" wrapText="1"/>
    </xf>
    <xf numFmtId="0" fontId="18" fillId="0" borderId="20" xfId="5" applyFont="1" applyBorder="1" applyAlignment="1">
      <alignment horizontal="center" vertical="center" wrapText="1"/>
    </xf>
    <xf numFmtId="0" fontId="18" fillId="0" borderId="12" xfId="5" applyFont="1" applyBorder="1" applyAlignment="1">
      <alignment horizontal="center" vertical="center" wrapText="1"/>
    </xf>
    <xf numFmtId="0" fontId="18" fillId="0" borderId="13" xfId="5" applyFont="1" applyBorder="1" applyAlignment="1">
      <alignment horizontal="center" vertical="center" wrapText="1"/>
    </xf>
    <xf numFmtId="0" fontId="18" fillId="0" borderId="21" xfId="5" applyFont="1" applyBorder="1" applyAlignment="1">
      <alignment horizontal="center" vertical="center" wrapText="1"/>
    </xf>
    <xf numFmtId="0" fontId="47" fillId="3" borderId="22" xfId="5" applyFont="1" applyFill="1" applyBorder="1" applyAlignment="1">
      <alignment horizontal="center" vertical="center" wrapText="1"/>
    </xf>
    <xf numFmtId="0" fontId="47" fillId="3" borderId="18" xfId="5" applyFont="1" applyFill="1" applyBorder="1" applyAlignment="1">
      <alignment horizontal="center" vertical="center" wrapText="1"/>
    </xf>
    <xf numFmtId="0" fontId="54" fillId="3" borderId="23" xfId="5" applyFont="1" applyFill="1" applyBorder="1" applyAlignment="1">
      <alignment horizontal="center" vertical="center" wrapText="1"/>
    </xf>
    <xf numFmtId="0" fontId="54" fillId="3" borderId="13" xfId="5" applyFont="1" applyFill="1" applyBorder="1" applyAlignment="1">
      <alignment horizontal="center" vertical="center" wrapText="1"/>
    </xf>
    <xf numFmtId="0" fontId="18" fillId="0" borderId="17" xfId="5" applyFont="1" applyBorder="1" applyAlignment="1">
      <alignment horizontal="left" vertical="center" wrapText="1"/>
    </xf>
    <xf numFmtId="0" fontId="18" fillId="0" borderId="18" xfId="5" applyFont="1" applyBorder="1" applyAlignment="1">
      <alignment horizontal="left" vertical="center" wrapText="1"/>
    </xf>
    <xf numFmtId="0" fontId="18" fillId="0" borderId="19" xfId="5" applyFont="1" applyBorder="1" applyAlignment="1">
      <alignment horizontal="left" vertical="center" wrapText="1"/>
    </xf>
    <xf numFmtId="0" fontId="18" fillId="0" borderId="14" xfId="5" applyFont="1" applyBorder="1" applyAlignment="1">
      <alignment horizontal="left" vertical="center" wrapText="1"/>
    </xf>
    <xf numFmtId="0" fontId="18" fillId="0" borderId="0" xfId="5" applyFont="1" applyBorder="1" applyAlignment="1">
      <alignment horizontal="left" vertical="center" wrapText="1"/>
    </xf>
    <xf numFmtId="0" fontId="18" fillId="0" borderId="20" xfId="5" applyFont="1" applyBorder="1" applyAlignment="1">
      <alignment horizontal="left" vertical="center" wrapText="1"/>
    </xf>
    <xf numFmtId="0" fontId="18" fillId="0" borderId="12" xfId="5" applyFont="1" applyBorder="1" applyAlignment="1">
      <alignment horizontal="left" vertical="center" wrapText="1"/>
    </xf>
    <xf numFmtId="0" fontId="18" fillId="0" borderId="13" xfId="5" applyFont="1" applyBorder="1" applyAlignment="1">
      <alignment horizontal="left" vertical="center" wrapText="1"/>
    </xf>
    <xf numFmtId="0" fontId="18" fillId="0" borderId="21" xfId="5" applyFont="1" applyBorder="1" applyAlignment="1">
      <alignment horizontal="left" vertical="center" wrapText="1"/>
    </xf>
    <xf numFmtId="0" fontId="7" fillId="0" borderId="4" xfId="130" applyFont="1" applyBorder="1" applyAlignment="1">
      <alignment horizontal="center" wrapText="1"/>
    </xf>
  </cellXfs>
  <cellStyles count="141">
    <cellStyle name="Comma 10" xfId="10"/>
    <cellStyle name="Comma 10 2" xfId="136"/>
    <cellStyle name="Comma 11" xfId="11"/>
    <cellStyle name="Comma 12" xfId="12"/>
    <cellStyle name="Comma 13" xfId="13"/>
    <cellStyle name="Comma 14" xfId="14"/>
    <cellStyle name="Comma 15" xfId="15"/>
    <cellStyle name="Comma 16" xfId="16"/>
    <cellStyle name="Comma 17" xfId="17"/>
    <cellStyle name="Comma 18" xfId="18"/>
    <cellStyle name="Comma 19" xfId="19"/>
    <cellStyle name="Comma 2" xfId="20"/>
    <cellStyle name="Comma 2 2" xfId="21"/>
    <cellStyle name="Comma 20" xfId="22"/>
    <cellStyle name="Comma 21" xfId="23"/>
    <cellStyle name="Comma 22" xfId="24"/>
    <cellStyle name="Comma 23" xfId="25"/>
    <cellStyle name="Comma 24" xfId="26"/>
    <cellStyle name="Comma 25" xfId="2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0" xfId="34"/>
    <cellStyle name="Comma 31" xfId="35"/>
    <cellStyle name="Comma 32" xfId="36"/>
    <cellStyle name="Comma 33" xfId="37"/>
    <cellStyle name="Comma 34" xfId="38"/>
    <cellStyle name="Comma 35" xfId="39"/>
    <cellStyle name="Comma 36" xfId="40"/>
    <cellStyle name="Comma 37" xfId="41"/>
    <cellStyle name="Comma 38" xfId="42"/>
    <cellStyle name="Comma 39" xfId="43"/>
    <cellStyle name="Comma 40" xfId="4"/>
    <cellStyle name="Comma 40 2" xfId="133"/>
    <cellStyle name="Comma 41" xfId="6"/>
    <cellStyle name="Comma 41 2" xfId="134"/>
    <cellStyle name="Comma 42" xfId="44"/>
    <cellStyle name="Comma 43" xfId="45"/>
    <cellStyle name="Comma 45" xfId="7"/>
    <cellStyle name="Comma 45 2" xfId="135"/>
    <cellStyle name="Comma 7" xfId="46"/>
    <cellStyle name="Comma 8" xfId="47"/>
    <cellStyle name="Comma 9" xfId="48"/>
    <cellStyle name="Currency 2" xfId="49"/>
    <cellStyle name="Currency 3" xfId="50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0" xfId="63"/>
    <cellStyle name="Normal 21" xfId="64"/>
    <cellStyle name="Normal 22" xfId="65"/>
    <cellStyle name="Normal 23" xfId="66"/>
    <cellStyle name="Normal 24" xfId="67"/>
    <cellStyle name="Normal 25" xfId="68"/>
    <cellStyle name="Normal 26" xfId="69"/>
    <cellStyle name="Normal 27" xfId="70"/>
    <cellStyle name="Normal 28" xfId="71"/>
    <cellStyle name="Normal 29" xfId="72"/>
    <cellStyle name="Normal 3" xfId="1"/>
    <cellStyle name="Normal 3 2" xfId="132"/>
    <cellStyle name="Normal 3 4" xfId="131"/>
    <cellStyle name="Normal 30" xfId="73"/>
    <cellStyle name="Normal 31" xfId="74"/>
    <cellStyle name="Normal 32" xfId="75"/>
    <cellStyle name="Normal 33" xfId="76"/>
    <cellStyle name="Normal 34" xfId="77"/>
    <cellStyle name="Normal 35" xfId="78"/>
    <cellStyle name="Normal 36" xfId="79"/>
    <cellStyle name="Normal 37" xfId="80"/>
    <cellStyle name="Normal 38" xfId="81"/>
    <cellStyle name="Normal 39" xfId="82"/>
    <cellStyle name="Normal 4" xfId="126"/>
    <cellStyle name="Normal 4 2" xfId="140"/>
    <cellStyle name="Normal 40" xfId="5"/>
    <cellStyle name="Normal 40 2" xfId="128"/>
    <cellStyle name="Normal 41" xfId="2"/>
    <cellStyle name="Normal 41 2" xfId="130"/>
    <cellStyle name="Normal 42" xfId="83"/>
    <cellStyle name="Normal 43" xfId="84"/>
    <cellStyle name="Normal 44" xfId="85"/>
    <cellStyle name="Normal 45" xfId="3"/>
    <cellStyle name="Normal 45 2" xfId="139"/>
    <cellStyle name="Normal 6" xfId="86"/>
    <cellStyle name="Normal 7" xfId="87"/>
    <cellStyle name="Normal 8" xfId="88"/>
    <cellStyle name="Normal 9" xfId="9"/>
    <cellStyle name="Normal 9 2" xfId="137"/>
    <cellStyle name="Percent" xfId="127" builtinId="5"/>
    <cellStyle name="Percent 10" xfId="89"/>
    <cellStyle name="Percent 11" xfId="90"/>
    <cellStyle name="Percent 12" xfId="91"/>
    <cellStyle name="Percent 13" xfId="92"/>
    <cellStyle name="Percent 14" xfId="93"/>
    <cellStyle name="Percent 15" xfId="94"/>
    <cellStyle name="Percent 16" xfId="95"/>
    <cellStyle name="Percent 17" xfId="96"/>
    <cellStyle name="Percent 18" xfId="97"/>
    <cellStyle name="Percent 19" xfId="98"/>
    <cellStyle name="Percent 2" xfId="99"/>
    <cellStyle name="Percent 2 2" xfId="100"/>
    <cellStyle name="Percent 20" xfId="101"/>
    <cellStyle name="Percent 21" xfId="102"/>
    <cellStyle name="Percent 22" xfId="103"/>
    <cellStyle name="Percent 23" xfId="104"/>
    <cellStyle name="Percent 24" xfId="105"/>
    <cellStyle name="Percent 25" xfId="106"/>
    <cellStyle name="Percent 26" xfId="107"/>
    <cellStyle name="Percent 28" xfId="108"/>
    <cellStyle name="Percent 29" xfId="109"/>
    <cellStyle name="Percent 3" xfId="110"/>
    <cellStyle name="Percent 3 2" xfId="111"/>
    <cellStyle name="Percent 30" xfId="112"/>
    <cellStyle name="Percent 31" xfId="113"/>
    <cellStyle name="Percent 32" xfId="114"/>
    <cellStyle name="Percent 33" xfId="115"/>
    <cellStyle name="Percent 34" xfId="116"/>
    <cellStyle name="Percent 35" xfId="117"/>
    <cellStyle name="Percent 36" xfId="118"/>
    <cellStyle name="Percent 37" xfId="119"/>
    <cellStyle name="Percent 38" xfId="120"/>
    <cellStyle name="Percent 39" xfId="121"/>
    <cellStyle name="Percent 40" xfId="122"/>
    <cellStyle name="Percent 41" xfId="123"/>
    <cellStyle name="Percent 42" xfId="124"/>
    <cellStyle name="Percent 43" xfId="125"/>
    <cellStyle name="Percent 45" xfId="8"/>
    <cellStyle name="Percent 45 2" xfId="138"/>
    <cellStyle name="Percent 5" xfId="129"/>
  </cellStyles>
  <dxfs count="9">
    <dxf>
      <font>
        <color rgb="FF24AE5F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 patternType="solid">
          <fgColor auto="1"/>
          <bgColor rgb="FFFF0000"/>
        </patternFill>
      </fill>
    </dxf>
    <dxf>
      <font>
        <color rgb="FF24AE5F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 patternType="solid">
          <fgColor auto="1"/>
          <bgColor rgb="FFFF0000"/>
        </patternFill>
      </fill>
    </dxf>
    <dxf>
      <font>
        <color rgb="FF24AE5F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Light16"/>
  <colors>
    <mruColors>
      <color rgb="FFF9C20A"/>
      <color rgb="FF24AE5F"/>
      <color rgb="FFD0103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</xdr:colOff>
      <xdr:row>0</xdr:row>
      <xdr:rowOff>295776</xdr:rowOff>
    </xdr:from>
    <xdr:to>
      <xdr:col>19</xdr:col>
      <xdr:colOff>1358567</xdr:colOff>
      <xdr:row>2</xdr:row>
      <xdr:rowOff>3719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A0D613-3CCE-4909-A7B5-4B251DD8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1" y="295776"/>
          <a:ext cx="1358566" cy="25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728382</xdr:colOff>
      <xdr:row>0</xdr:row>
      <xdr:rowOff>0</xdr:rowOff>
    </xdr:from>
    <xdr:to>
      <xdr:col>10</xdr:col>
      <xdr:colOff>761382</xdr:colOff>
      <xdr:row>2</xdr:row>
      <xdr:rowOff>89394</xdr:rowOff>
    </xdr:to>
    <xdr:pic>
      <xdr:nvPicPr>
        <xdr:cNvPr id="2" name="Picture 1" descr="sMALLER Color Logo - Horizontal.JPG">
          <a:extLst>
            <a:ext uri="{FF2B5EF4-FFF2-40B4-BE49-F238E27FC236}">
              <a16:creationId xmlns:a16="http://schemas.microsoft.com/office/drawing/2014/main" id="{2EE287E9-CA47-4ACB-BDF8-897566EAB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6206" y="0"/>
          <a:ext cx="1601823" cy="447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Q106"/>
  <sheetViews>
    <sheetView tabSelected="1" topLeftCell="A31" zoomScale="110" zoomScaleNormal="110" zoomScaleSheetLayoutView="100" workbookViewId="0">
      <selection activeCell="A37" sqref="A37:R45"/>
    </sheetView>
  </sheetViews>
  <sheetFormatPr defaultColWidth="8.85546875" defaultRowHeight="15" outlineLevelCol="1"/>
  <cols>
    <col min="1" max="1" width="2.85546875" style="1" customWidth="1"/>
    <col min="2" max="2" width="30.140625" style="1" customWidth="1"/>
    <col min="3" max="3" width="14.140625" style="34" customWidth="1"/>
    <col min="4" max="6" width="10.28515625" style="1" customWidth="1"/>
    <col min="7" max="18" width="10.28515625" style="1" hidden="1" customWidth="1" outlineLevel="1"/>
    <col min="19" max="19" width="2.140625" style="1" customWidth="1" collapsed="1"/>
    <col min="20" max="20" width="30.28515625" style="1" customWidth="1"/>
    <col min="21" max="21" width="5.85546875" style="1" customWidth="1"/>
    <col min="22" max="22" width="9.140625" style="1" customWidth="1"/>
    <col min="23" max="25" width="9" style="1" customWidth="1"/>
    <col min="26" max="37" width="9" style="1" hidden="1" customWidth="1" outlineLevel="1"/>
    <col min="38" max="38" width="2.28515625" style="2" customWidth="1" collapsed="1"/>
    <col min="39" max="39" width="1.85546875" style="1" customWidth="1"/>
    <col min="40" max="40" width="11.7109375" style="1" customWidth="1"/>
    <col min="41" max="41" width="11.7109375" style="1" hidden="1" customWidth="1"/>
    <col min="42" max="60" width="11.7109375" style="1" customWidth="1"/>
    <col min="61" max="16384" width="8.85546875" style="1"/>
  </cols>
  <sheetData>
    <row r="1" spans="1:95" s="13" customFormat="1" ht="23.25" customHeight="1" thickBot="1">
      <c r="A1" s="260" t="s">
        <v>72</v>
      </c>
      <c r="B1" s="260"/>
      <c r="C1" s="260"/>
      <c r="D1" s="260"/>
      <c r="E1" s="260"/>
      <c r="F1" s="260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7"/>
      <c r="T1" s="261" t="s">
        <v>29</v>
      </c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O1" s="222" t="s">
        <v>164</v>
      </c>
    </row>
    <row r="2" spans="1:95" s="7" customFormat="1" ht="20.25" customHeight="1" thickTop="1">
      <c r="A2" s="263"/>
      <c r="B2" s="264"/>
      <c r="C2" s="112" t="s">
        <v>46</v>
      </c>
      <c r="D2" s="66"/>
      <c r="E2" s="66"/>
      <c r="F2" s="66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O2" s="223" t="s">
        <v>165</v>
      </c>
    </row>
    <row r="3" spans="1:95" s="7" customFormat="1" ht="17.25" customHeight="1">
      <c r="A3" s="267" t="s">
        <v>89</v>
      </c>
      <c r="B3" s="268"/>
      <c r="C3" s="113" t="e">
        <f>SUBTOTAL(1,D3:R3)</f>
        <v>#DIV/0!</v>
      </c>
      <c r="D3" s="71" t="str">
        <f>IF(D14&gt;0,(D14+D38+W14+D47)/20,"")</f>
        <v/>
      </c>
      <c r="E3" s="71" t="str">
        <f t="shared" ref="E3:R3" si="0">IF(E14&gt;0,(E14+E38+X14+E47)/20,"")</f>
        <v/>
      </c>
      <c r="F3" s="71" t="str">
        <f t="shared" si="0"/>
        <v/>
      </c>
      <c r="G3" s="71" t="str">
        <f t="shared" si="0"/>
        <v/>
      </c>
      <c r="H3" s="71" t="str">
        <f t="shared" si="0"/>
        <v/>
      </c>
      <c r="I3" s="71" t="str">
        <f t="shared" si="0"/>
        <v/>
      </c>
      <c r="J3" s="71" t="str">
        <f t="shared" si="0"/>
        <v/>
      </c>
      <c r="K3" s="71" t="str">
        <f t="shared" si="0"/>
        <v/>
      </c>
      <c r="L3" s="71" t="str">
        <f t="shared" si="0"/>
        <v/>
      </c>
      <c r="M3" s="71" t="str">
        <f t="shared" si="0"/>
        <v/>
      </c>
      <c r="N3" s="71" t="str">
        <f t="shared" si="0"/>
        <v/>
      </c>
      <c r="O3" s="71" t="str">
        <f t="shared" si="0"/>
        <v/>
      </c>
      <c r="P3" s="71" t="str">
        <f t="shared" si="0"/>
        <v/>
      </c>
      <c r="Q3" s="71" t="str">
        <f t="shared" si="0"/>
        <v/>
      </c>
      <c r="R3" s="71" t="str">
        <f t="shared" si="0"/>
        <v/>
      </c>
      <c r="T3" s="269" t="s">
        <v>56</v>
      </c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1"/>
      <c r="AO3" s="224" t="s">
        <v>163</v>
      </c>
    </row>
    <row r="4" spans="1:95" s="7" customFormat="1" ht="8.25" customHeight="1">
      <c r="A4" s="114"/>
      <c r="B4" s="69"/>
      <c r="C4" s="115"/>
      <c r="D4" s="66"/>
      <c r="E4" s="66"/>
      <c r="F4" s="66"/>
      <c r="T4" s="269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1"/>
    </row>
    <row r="5" spans="1:95" s="7" customFormat="1" ht="17.25" customHeight="1">
      <c r="A5" s="265" t="s">
        <v>108</v>
      </c>
      <c r="B5" s="266"/>
      <c r="C5" s="116" t="s">
        <v>109</v>
      </c>
      <c r="D5" s="66"/>
      <c r="E5" s="66"/>
      <c r="F5" s="66"/>
      <c r="T5" s="269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1"/>
    </row>
    <row r="6" spans="1:95" s="7" customFormat="1" ht="17.25" customHeight="1" thickBot="1">
      <c r="A6" s="117">
        <v>1</v>
      </c>
      <c r="B6" s="68" t="s">
        <v>166</v>
      </c>
      <c r="C6" s="221" t="s">
        <v>164</v>
      </c>
      <c r="D6" s="66"/>
      <c r="E6" s="66"/>
      <c r="F6" s="66"/>
      <c r="T6" s="272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4"/>
    </row>
    <row r="7" spans="1:95" s="7" customFormat="1" ht="17.25" customHeight="1">
      <c r="A7" s="118">
        <v>2</v>
      </c>
      <c r="B7" s="67" t="s">
        <v>167</v>
      </c>
      <c r="C7" s="221" t="s">
        <v>164</v>
      </c>
      <c r="D7" s="66"/>
      <c r="E7" s="66"/>
      <c r="F7" s="66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T7" s="275" t="s">
        <v>36</v>
      </c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</row>
    <row r="8" spans="1:95" s="7" customFormat="1" ht="17.25" customHeight="1" thickBot="1">
      <c r="A8" s="118">
        <v>3</v>
      </c>
      <c r="B8" s="67" t="s">
        <v>168</v>
      </c>
      <c r="C8" s="221" t="s">
        <v>164</v>
      </c>
      <c r="D8" s="66"/>
      <c r="E8" s="66"/>
      <c r="F8" s="66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T8" s="277" t="s">
        <v>34</v>
      </c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</row>
    <row r="9" spans="1:95" s="7" customFormat="1" ht="17.25" customHeight="1">
      <c r="A9" s="118">
        <v>4</v>
      </c>
      <c r="B9" s="67" t="s">
        <v>169</v>
      </c>
      <c r="C9" s="221" t="s">
        <v>164</v>
      </c>
      <c r="D9" s="66"/>
      <c r="E9" s="66"/>
      <c r="F9" s="66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T9" s="279" t="s">
        <v>107</v>
      </c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1"/>
    </row>
    <row r="10" spans="1:95" s="7" customFormat="1" ht="17.25" customHeight="1">
      <c r="A10" s="118">
        <v>5</v>
      </c>
      <c r="B10" s="67" t="s">
        <v>170</v>
      </c>
      <c r="C10" s="221" t="s">
        <v>164</v>
      </c>
      <c r="D10" s="66"/>
      <c r="E10" s="66"/>
      <c r="F10" s="66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T10" s="282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4"/>
    </row>
    <row r="11" spans="1:95" s="7" customFormat="1" ht="17.25" customHeight="1" thickBot="1">
      <c r="A11" s="119">
        <v>6</v>
      </c>
      <c r="B11" s="120" t="s">
        <v>171</v>
      </c>
      <c r="C11" s="225" t="s">
        <v>164</v>
      </c>
      <c r="D11" s="66"/>
      <c r="E11" s="66"/>
      <c r="F11" s="66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T11" s="285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7"/>
    </row>
    <row r="12" spans="1:95" s="7" customFormat="1" ht="14.25" customHeight="1" thickTop="1" thickBot="1">
      <c r="A12" s="8"/>
      <c r="C12" s="31"/>
    </row>
    <row r="13" spans="1:95" s="20" customFormat="1" ht="17.25" customHeight="1" thickTop="1">
      <c r="A13" s="246" t="s">
        <v>37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8"/>
      <c r="T13" s="254" t="s">
        <v>38</v>
      </c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6"/>
      <c r="AJ13" s="256"/>
      <c r="AK13" s="256"/>
      <c r="AL13" s="257"/>
    </row>
    <row r="14" spans="1:95" ht="15" customHeight="1">
      <c r="A14" s="258" t="s">
        <v>60</v>
      </c>
      <c r="B14" s="259"/>
      <c r="C14" s="259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84"/>
      <c r="S14" s="4"/>
      <c r="T14" s="258" t="s">
        <v>60</v>
      </c>
      <c r="U14" s="259"/>
      <c r="V14" s="259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72"/>
      <c r="AM14" s="2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</row>
    <row r="15" spans="1:95" ht="15" customHeight="1">
      <c r="A15" s="249" t="s">
        <v>2</v>
      </c>
      <c r="B15" s="250"/>
      <c r="C15" s="30" t="s">
        <v>47</v>
      </c>
      <c r="D15" s="244" t="s">
        <v>48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45"/>
      <c r="S15" s="4"/>
      <c r="T15" s="73" t="s">
        <v>45</v>
      </c>
      <c r="U15" s="244" t="s">
        <v>47</v>
      </c>
      <c r="V15" s="251"/>
      <c r="W15" s="244" t="s">
        <v>48</v>
      </c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45"/>
      <c r="AM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</row>
    <row r="16" spans="1:95" ht="24.75">
      <c r="A16" s="88"/>
      <c r="B16" s="60" t="s">
        <v>42</v>
      </c>
      <c r="C16" s="61"/>
      <c r="D16" s="29">
        <v>42736</v>
      </c>
      <c r="E16" s="29">
        <f t="shared" ref="E16:R16" si="1">EOMONTH(D16,0)+1</f>
        <v>42767</v>
      </c>
      <c r="F16" s="29">
        <f t="shared" si="1"/>
        <v>42795</v>
      </c>
      <c r="G16" s="29">
        <f t="shared" si="1"/>
        <v>42826</v>
      </c>
      <c r="H16" s="29">
        <f t="shared" si="1"/>
        <v>42856</v>
      </c>
      <c r="I16" s="29">
        <f t="shared" si="1"/>
        <v>42887</v>
      </c>
      <c r="J16" s="29">
        <f t="shared" si="1"/>
        <v>42917</v>
      </c>
      <c r="K16" s="29">
        <f t="shared" si="1"/>
        <v>42948</v>
      </c>
      <c r="L16" s="29">
        <f t="shared" si="1"/>
        <v>42979</v>
      </c>
      <c r="M16" s="29">
        <f t="shared" si="1"/>
        <v>43009</v>
      </c>
      <c r="N16" s="29">
        <f t="shared" si="1"/>
        <v>43040</v>
      </c>
      <c r="O16" s="29">
        <f t="shared" si="1"/>
        <v>43070</v>
      </c>
      <c r="P16" s="29">
        <f t="shared" si="1"/>
        <v>43101</v>
      </c>
      <c r="Q16" s="29">
        <f t="shared" si="1"/>
        <v>43132</v>
      </c>
      <c r="R16" s="89">
        <f t="shared" si="1"/>
        <v>43160</v>
      </c>
      <c r="S16" s="4"/>
      <c r="T16" s="74" t="s">
        <v>1</v>
      </c>
      <c r="U16" s="56" t="s">
        <v>32</v>
      </c>
      <c r="V16" s="56" t="s">
        <v>51</v>
      </c>
      <c r="W16" s="29">
        <f>D16</f>
        <v>42736</v>
      </c>
      <c r="X16" s="29">
        <f t="shared" ref="X16:AH16" si="2">EOMONTH(W16,0)+1</f>
        <v>42767</v>
      </c>
      <c r="Y16" s="29">
        <f t="shared" si="2"/>
        <v>42795</v>
      </c>
      <c r="Z16" s="29">
        <f t="shared" si="2"/>
        <v>42826</v>
      </c>
      <c r="AA16" s="29">
        <f t="shared" si="2"/>
        <v>42856</v>
      </c>
      <c r="AB16" s="29">
        <f t="shared" si="2"/>
        <v>42887</v>
      </c>
      <c r="AC16" s="29">
        <f t="shared" si="2"/>
        <v>42917</v>
      </c>
      <c r="AD16" s="29">
        <f t="shared" si="2"/>
        <v>42948</v>
      </c>
      <c r="AE16" s="29">
        <f t="shared" si="2"/>
        <v>42979</v>
      </c>
      <c r="AF16" s="29">
        <f t="shared" si="2"/>
        <v>43009</v>
      </c>
      <c r="AG16" s="29">
        <f t="shared" si="2"/>
        <v>43040</v>
      </c>
      <c r="AH16" s="29">
        <f t="shared" si="2"/>
        <v>43070</v>
      </c>
      <c r="AI16" s="29">
        <f t="shared" ref="AI16" si="3">EOMONTH(AH16,0)+1</f>
        <v>43101</v>
      </c>
      <c r="AJ16" s="29">
        <f t="shared" ref="AJ16" si="4">EOMONTH(AI16,0)+1</f>
        <v>43132</v>
      </c>
      <c r="AK16" s="29">
        <f t="shared" ref="AK16" si="5">EOMONTH(AJ16,0)+1</f>
        <v>43160</v>
      </c>
      <c r="AL16" s="75" t="s">
        <v>8</v>
      </c>
      <c r="AM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</row>
    <row r="17" spans="1:95">
      <c r="A17" s="90" t="s">
        <v>19</v>
      </c>
      <c r="B17" s="25" t="s">
        <v>77</v>
      </c>
      <c r="C17" s="186"/>
      <c r="D17" s="26">
        <f>Financial!D43</f>
        <v>0</v>
      </c>
      <c r="E17" s="26">
        <f>Financial!E43</f>
        <v>0</v>
      </c>
      <c r="F17" s="26">
        <f>Financial!F43</f>
        <v>0</v>
      </c>
      <c r="G17" s="26">
        <f>Financial!G43</f>
        <v>0</v>
      </c>
      <c r="H17" s="26">
        <f>Financial!H43</f>
        <v>0</v>
      </c>
      <c r="I17" s="26">
        <f>Financial!I43</f>
        <v>0</v>
      </c>
      <c r="J17" s="26">
        <f>Financial!J43</f>
        <v>0</v>
      </c>
      <c r="K17" s="26">
        <f>Financial!K43</f>
        <v>0</v>
      </c>
      <c r="L17" s="26">
        <f>Financial!L43</f>
        <v>0</v>
      </c>
      <c r="M17" s="26">
        <f>Financial!M43</f>
        <v>0</v>
      </c>
      <c r="N17" s="26">
        <f>Financial!N43</f>
        <v>0</v>
      </c>
      <c r="O17" s="26">
        <f>Financial!O43</f>
        <v>0</v>
      </c>
      <c r="P17" s="26">
        <f>Financial!P43</f>
        <v>0</v>
      </c>
      <c r="Q17" s="26">
        <f>Financial!Q43</f>
        <v>0</v>
      </c>
      <c r="R17" s="92">
        <f>Financial!R43</f>
        <v>0</v>
      </c>
      <c r="S17" s="4"/>
      <c r="T17" s="76" t="s">
        <v>92</v>
      </c>
      <c r="U17" s="63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77"/>
      <c r="AM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</row>
    <row r="18" spans="1:95">
      <c r="A18" s="90" t="s">
        <v>20</v>
      </c>
      <c r="B18" s="22" t="s">
        <v>39</v>
      </c>
      <c r="C18" s="186"/>
      <c r="D18" s="21">
        <f>Financial!D45</f>
        <v>0</v>
      </c>
      <c r="E18" s="21">
        <f>Financial!E45</f>
        <v>0</v>
      </c>
      <c r="F18" s="21">
        <f>Financial!F45</f>
        <v>0</v>
      </c>
      <c r="G18" s="21">
        <f>Financial!G45</f>
        <v>0</v>
      </c>
      <c r="H18" s="21">
        <f>Financial!H45</f>
        <v>0</v>
      </c>
      <c r="I18" s="21">
        <f>Financial!I45</f>
        <v>0</v>
      </c>
      <c r="J18" s="21">
        <f>Financial!J45</f>
        <v>0</v>
      </c>
      <c r="K18" s="21">
        <f>Financial!K45</f>
        <v>0</v>
      </c>
      <c r="L18" s="21">
        <f>Financial!L45</f>
        <v>0</v>
      </c>
      <c r="M18" s="21">
        <f>Financial!M45</f>
        <v>0</v>
      </c>
      <c r="N18" s="21">
        <f>Financial!N45</f>
        <v>0</v>
      </c>
      <c r="O18" s="21">
        <f>Financial!O45</f>
        <v>0</v>
      </c>
      <c r="P18" s="21">
        <f>Financial!P45</f>
        <v>0</v>
      </c>
      <c r="Q18" s="21">
        <f>Financial!Q45</f>
        <v>0</v>
      </c>
      <c r="R18" s="92">
        <f>Financial!R45</f>
        <v>0</v>
      </c>
      <c r="S18" s="4"/>
      <c r="T18" s="76" t="s">
        <v>93</v>
      </c>
      <c r="U18" s="63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77"/>
      <c r="AM18" s="6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</row>
    <row r="19" spans="1:95">
      <c r="A19" s="90" t="s">
        <v>21</v>
      </c>
      <c r="B19" s="22" t="s">
        <v>61</v>
      </c>
      <c r="C19" s="186"/>
      <c r="D19" s="21">
        <f>SUM(Financial!D44,Financial!D46:D47)</f>
        <v>0</v>
      </c>
      <c r="E19" s="21">
        <f>SUM(Financial!E44,Financial!E46:E47)</f>
        <v>0</v>
      </c>
      <c r="F19" s="21">
        <f>SUM(Financial!F44,Financial!F46:F47)</f>
        <v>0</v>
      </c>
      <c r="G19" s="21">
        <f>SUM(Financial!G44,Financial!G46:G47)</f>
        <v>0</v>
      </c>
      <c r="H19" s="21">
        <f>SUM(Financial!H44,Financial!H46:H47)</f>
        <v>0</v>
      </c>
      <c r="I19" s="21">
        <f>SUM(Financial!I44,Financial!I46:I47)</f>
        <v>0</v>
      </c>
      <c r="J19" s="21">
        <f>SUM(Financial!J44,Financial!J46:J47)</f>
        <v>0</v>
      </c>
      <c r="K19" s="21">
        <f>SUM(Financial!K44,Financial!K46:K47)</f>
        <v>0</v>
      </c>
      <c r="L19" s="21">
        <f>SUM(Financial!L44,Financial!L46:L47)</f>
        <v>0</v>
      </c>
      <c r="M19" s="21">
        <f>SUM(Financial!M44,Financial!M46:M47)</f>
        <v>0</v>
      </c>
      <c r="N19" s="21">
        <f>SUM(Financial!N44,Financial!N46:N47)</f>
        <v>0</v>
      </c>
      <c r="O19" s="21">
        <f>SUM(Financial!O44,Financial!O46:O47)</f>
        <v>0</v>
      </c>
      <c r="P19" s="21">
        <f>SUM(Financial!P44,Financial!P46:P47)</f>
        <v>0</v>
      </c>
      <c r="Q19" s="21">
        <f>SUM(Financial!Q44,Financial!Q46:Q47)</f>
        <v>0</v>
      </c>
      <c r="R19" s="92">
        <f>SUM(Financial!R44,Financial!R46:R47)</f>
        <v>0</v>
      </c>
      <c r="S19" s="4"/>
      <c r="T19" s="76" t="s">
        <v>94</v>
      </c>
      <c r="U19" s="63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77"/>
      <c r="AM19" s="6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</row>
    <row r="20" spans="1:95">
      <c r="A20" s="90" t="s">
        <v>22</v>
      </c>
      <c r="B20" s="22" t="s">
        <v>25</v>
      </c>
      <c r="C20" s="27">
        <f>Financial!C48</f>
        <v>0</v>
      </c>
      <c r="D20" s="23">
        <f>IF(D26&gt;0,D26*$C$20,D26)</f>
        <v>0</v>
      </c>
      <c r="E20" s="23">
        <f t="shared" ref="E20:R20" si="6">IF(E26&gt;0,E26*$C$20,E26)</f>
        <v>0</v>
      </c>
      <c r="F20" s="23">
        <f t="shared" si="6"/>
        <v>0</v>
      </c>
      <c r="G20" s="23">
        <f t="shared" si="6"/>
        <v>0</v>
      </c>
      <c r="H20" s="23">
        <f t="shared" si="6"/>
        <v>0</v>
      </c>
      <c r="I20" s="23">
        <f t="shared" si="6"/>
        <v>0</v>
      </c>
      <c r="J20" s="23">
        <f t="shared" si="6"/>
        <v>0</v>
      </c>
      <c r="K20" s="23">
        <f t="shared" si="6"/>
        <v>0</v>
      </c>
      <c r="L20" s="23">
        <f t="shared" si="6"/>
        <v>0</v>
      </c>
      <c r="M20" s="23">
        <f t="shared" si="6"/>
        <v>0</v>
      </c>
      <c r="N20" s="23">
        <f t="shared" si="6"/>
        <v>0</v>
      </c>
      <c r="O20" s="23">
        <f t="shared" si="6"/>
        <v>0</v>
      </c>
      <c r="P20" s="23">
        <f t="shared" si="6"/>
        <v>0</v>
      </c>
      <c r="Q20" s="23">
        <f t="shared" si="6"/>
        <v>0</v>
      </c>
      <c r="R20" s="92">
        <f t="shared" si="6"/>
        <v>0</v>
      </c>
      <c r="S20" s="4"/>
      <c r="T20" s="76" t="s">
        <v>95</v>
      </c>
      <c r="U20" s="63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77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</row>
    <row r="21" spans="1:95">
      <c r="A21" s="90" t="s">
        <v>23</v>
      </c>
      <c r="B21" s="24" t="s">
        <v>27</v>
      </c>
      <c r="C21" s="186"/>
      <c r="D21" s="28">
        <f t="shared" ref="D21:R21" si="7">SUM(D17:D20)</f>
        <v>0</v>
      </c>
      <c r="E21" s="28">
        <f t="shared" si="7"/>
        <v>0</v>
      </c>
      <c r="F21" s="28">
        <f t="shared" si="7"/>
        <v>0</v>
      </c>
      <c r="G21" s="28">
        <f t="shared" si="7"/>
        <v>0</v>
      </c>
      <c r="H21" s="28">
        <f t="shared" si="7"/>
        <v>0</v>
      </c>
      <c r="I21" s="28">
        <f t="shared" si="7"/>
        <v>0</v>
      </c>
      <c r="J21" s="28">
        <f t="shared" si="7"/>
        <v>0</v>
      </c>
      <c r="K21" s="28">
        <f t="shared" si="7"/>
        <v>0</v>
      </c>
      <c r="L21" s="28">
        <f t="shared" si="7"/>
        <v>0</v>
      </c>
      <c r="M21" s="28">
        <f t="shared" si="7"/>
        <v>0</v>
      </c>
      <c r="N21" s="28">
        <f t="shared" si="7"/>
        <v>0</v>
      </c>
      <c r="O21" s="28">
        <f t="shared" si="7"/>
        <v>0</v>
      </c>
      <c r="P21" s="28">
        <f t="shared" si="7"/>
        <v>0</v>
      </c>
      <c r="Q21" s="28">
        <f t="shared" si="7"/>
        <v>0</v>
      </c>
      <c r="R21" s="93">
        <f t="shared" si="7"/>
        <v>0</v>
      </c>
      <c r="S21" s="4"/>
      <c r="T21" s="76" t="s">
        <v>96</v>
      </c>
      <c r="U21" s="63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77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</row>
    <row r="22" spans="1:95">
      <c r="A22" s="90" t="s">
        <v>24</v>
      </c>
      <c r="B22" s="22" t="s">
        <v>62</v>
      </c>
      <c r="C22" s="186"/>
      <c r="D22" s="21">
        <f>Financial!D54</f>
        <v>0</v>
      </c>
      <c r="E22" s="21">
        <f>Financial!E54</f>
        <v>0</v>
      </c>
      <c r="F22" s="21">
        <f>Financial!F54</f>
        <v>0</v>
      </c>
      <c r="G22" s="21">
        <f>Financial!G54</f>
        <v>0</v>
      </c>
      <c r="H22" s="21">
        <f>Financial!H54</f>
        <v>0</v>
      </c>
      <c r="I22" s="21">
        <f>Financial!I54</f>
        <v>0</v>
      </c>
      <c r="J22" s="21">
        <f>Financial!J54</f>
        <v>0</v>
      </c>
      <c r="K22" s="21">
        <f>Financial!K54</f>
        <v>0</v>
      </c>
      <c r="L22" s="21">
        <f>Financial!L54</f>
        <v>0</v>
      </c>
      <c r="M22" s="21">
        <f>Financial!M54</f>
        <v>0</v>
      </c>
      <c r="N22" s="21">
        <f>Financial!N54</f>
        <v>0</v>
      </c>
      <c r="O22" s="21">
        <f>Financial!O54</f>
        <v>0</v>
      </c>
      <c r="P22" s="21">
        <f>Financial!P54</f>
        <v>0</v>
      </c>
      <c r="Q22" s="21">
        <f>Financial!Q54</f>
        <v>0</v>
      </c>
      <c r="R22" s="92">
        <f>Financial!R54</f>
        <v>0</v>
      </c>
      <c r="S22" s="4"/>
      <c r="T22" s="76" t="s">
        <v>97</v>
      </c>
      <c r="U22" s="63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77"/>
      <c r="AM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</row>
    <row r="23" spans="1:95">
      <c r="A23" s="90" t="s">
        <v>28</v>
      </c>
      <c r="B23" s="22" t="s">
        <v>26</v>
      </c>
      <c r="C23" s="186"/>
      <c r="D23" s="23">
        <f>Financial!D55</f>
        <v>0</v>
      </c>
      <c r="E23" s="23">
        <f>Financial!E55</f>
        <v>0</v>
      </c>
      <c r="F23" s="23">
        <f>Financial!F55</f>
        <v>0</v>
      </c>
      <c r="G23" s="23">
        <f>Financial!G55</f>
        <v>0</v>
      </c>
      <c r="H23" s="23">
        <f>Financial!H55</f>
        <v>0</v>
      </c>
      <c r="I23" s="23">
        <f>Financial!I55</f>
        <v>0</v>
      </c>
      <c r="J23" s="23">
        <f>Financial!J55</f>
        <v>0</v>
      </c>
      <c r="K23" s="23">
        <f>Financial!K55</f>
        <v>0</v>
      </c>
      <c r="L23" s="23">
        <f>Financial!L55</f>
        <v>0</v>
      </c>
      <c r="M23" s="23">
        <f>Financial!M55</f>
        <v>0</v>
      </c>
      <c r="N23" s="23">
        <f>Financial!N55</f>
        <v>0</v>
      </c>
      <c r="O23" s="23">
        <f>Financial!O55</f>
        <v>0</v>
      </c>
      <c r="P23" s="23">
        <f>Financial!P55</f>
        <v>0</v>
      </c>
      <c r="Q23" s="23">
        <f>Financial!Q55</f>
        <v>0</v>
      </c>
      <c r="R23" s="92">
        <f>Financial!R55</f>
        <v>0</v>
      </c>
      <c r="S23" s="4"/>
      <c r="T23" s="76" t="s">
        <v>98</v>
      </c>
      <c r="U23" s="63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7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</row>
    <row r="24" spans="1:95">
      <c r="A24" s="90" t="s">
        <v>68</v>
      </c>
      <c r="B24" s="194" t="s">
        <v>160</v>
      </c>
      <c r="C24" s="186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92">
        <v>0</v>
      </c>
      <c r="S24" s="4"/>
      <c r="T24" s="76" t="s">
        <v>99</v>
      </c>
      <c r="U24" s="63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7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</row>
    <row r="25" spans="1:95">
      <c r="A25" s="252" t="s">
        <v>0</v>
      </c>
      <c r="B25" s="253"/>
      <c r="C25" s="216"/>
      <c r="D25" s="244" t="s">
        <v>48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45"/>
      <c r="S25" s="4"/>
      <c r="T25" s="76" t="s">
        <v>100</v>
      </c>
      <c r="U25" s="63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7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</row>
    <row r="26" spans="1:95">
      <c r="A26" s="94"/>
      <c r="B26" s="22" t="s">
        <v>6</v>
      </c>
      <c r="C26" s="191"/>
      <c r="D26" s="21">
        <f>Financial!D22</f>
        <v>0</v>
      </c>
      <c r="E26" s="21">
        <f>Financial!E22</f>
        <v>0</v>
      </c>
      <c r="F26" s="21">
        <f>Financial!F22</f>
        <v>0</v>
      </c>
      <c r="G26" s="21">
        <f>Financial!G22</f>
        <v>0</v>
      </c>
      <c r="H26" s="21">
        <f>Financial!H22</f>
        <v>0</v>
      </c>
      <c r="I26" s="21">
        <f>Financial!I22</f>
        <v>0</v>
      </c>
      <c r="J26" s="21">
        <f>Financial!J22</f>
        <v>0</v>
      </c>
      <c r="K26" s="21">
        <f>Financial!K22</f>
        <v>0</v>
      </c>
      <c r="L26" s="21">
        <f>Financial!L22</f>
        <v>0</v>
      </c>
      <c r="M26" s="21">
        <f>Financial!M22</f>
        <v>0</v>
      </c>
      <c r="N26" s="21">
        <f>Financial!N22</f>
        <v>0</v>
      </c>
      <c r="O26" s="21">
        <f>Financial!O22</f>
        <v>0</v>
      </c>
      <c r="P26" s="21">
        <f>Financial!P22</f>
        <v>0</v>
      </c>
      <c r="Q26" s="21">
        <f>Financial!Q22</f>
        <v>0</v>
      </c>
      <c r="R26" s="92">
        <f>Financial!R22</f>
        <v>0</v>
      </c>
      <c r="S26" s="4"/>
      <c r="T26" s="76" t="s">
        <v>101</v>
      </c>
      <c r="U26" s="63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78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</row>
    <row r="27" spans="1:95">
      <c r="A27" s="94"/>
      <c r="B27" s="22" t="s">
        <v>63</v>
      </c>
      <c r="C27" s="189"/>
      <c r="D27" s="21">
        <f>Financial!D62</f>
        <v>0</v>
      </c>
      <c r="E27" s="21">
        <f>Financial!E62</f>
        <v>0</v>
      </c>
      <c r="F27" s="21">
        <f>Financial!F62</f>
        <v>0</v>
      </c>
      <c r="G27" s="21">
        <f>Financial!G62</f>
        <v>0</v>
      </c>
      <c r="H27" s="21">
        <f>Financial!H62</f>
        <v>0</v>
      </c>
      <c r="I27" s="21">
        <f>Financial!I62</f>
        <v>0</v>
      </c>
      <c r="J27" s="21">
        <f>Financial!J62</f>
        <v>0</v>
      </c>
      <c r="K27" s="21">
        <f>Financial!K62</f>
        <v>0</v>
      </c>
      <c r="L27" s="21">
        <f>Financial!L62</f>
        <v>0</v>
      </c>
      <c r="M27" s="21">
        <f>Financial!M62</f>
        <v>0</v>
      </c>
      <c r="N27" s="21">
        <f>Financial!N62</f>
        <v>0</v>
      </c>
      <c r="O27" s="21">
        <f>Financial!O62</f>
        <v>0</v>
      </c>
      <c r="P27" s="21">
        <f>Financial!P62</f>
        <v>0</v>
      </c>
      <c r="Q27" s="21">
        <f>Financial!Q62</f>
        <v>0</v>
      </c>
      <c r="R27" s="92">
        <f>Financial!R62</f>
        <v>0</v>
      </c>
      <c r="S27" s="4"/>
      <c r="T27" s="76" t="s">
        <v>102</v>
      </c>
      <c r="U27" s="63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78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</row>
    <row r="28" spans="1:95" ht="15.75" thickBot="1">
      <c r="A28" s="95"/>
      <c r="B28" s="47" t="s">
        <v>40</v>
      </c>
      <c r="C28" s="190"/>
      <c r="D28" s="48">
        <f>Financial!D63</f>
        <v>0</v>
      </c>
      <c r="E28" s="48">
        <f>Financial!E63</f>
        <v>0</v>
      </c>
      <c r="F28" s="48">
        <f>Financial!F63</f>
        <v>0</v>
      </c>
      <c r="G28" s="48">
        <f>Financial!G63</f>
        <v>0</v>
      </c>
      <c r="H28" s="48">
        <f>Financial!H63</f>
        <v>0</v>
      </c>
      <c r="I28" s="48">
        <f>Financial!I63</f>
        <v>0</v>
      </c>
      <c r="J28" s="48">
        <f>Financial!J63</f>
        <v>0</v>
      </c>
      <c r="K28" s="48">
        <f>Financial!K63</f>
        <v>0</v>
      </c>
      <c r="L28" s="48">
        <f>Financial!L63</f>
        <v>0</v>
      </c>
      <c r="M28" s="48">
        <f>Financial!M63</f>
        <v>0</v>
      </c>
      <c r="N28" s="48">
        <f>Financial!N63</f>
        <v>0</v>
      </c>
      <c r="O28" s="48">
        <f>Financial!O63</f>
        <v>0</v>
      </c>
      <c r="P28" s="48">
        <f>Financial!P63</f>
        <v>0</v>
      </c>
      <c r="Q28" s="48">
        <f>Financial!Q63</f>
        <v>0</v>
      </c>
      <c r="R28" s="188">
        <f>Financial!R63</f>
        <v>0</v>
      </c>
      <c r="S28" s="4"/>
      <c r="T28" s="76" t="s">
        <v>103</v>
      </c>
      <c r="U28" s="63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78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</row>
    <row r="29" spans="1:95" ht="15" customHeight="1">
      <c r="A29" s="96"/>
      <c r="B29" s="46" t="s">
        <v>41</v>
      </c>
      <c r="C29" s="191"/>
      <c r="D29" s="26">
        <f>SUM(D27:D28)</f>
        <v>0</v>
      </c>
      <c r="E29" s="26">
        <f t="shared" ref="E29:R29" si="8">SUM(E27:E28)</f>
        <v>0</v>
      </c>
      <c r="F29" s="26">
        <f t="shared" si="8"/>
        <v>0</v>
      </c>
      <c r="G29" s="26">
        <f t="shared" si="8"/>
        <v>0</v>
      </c>
      <c r="H29" s="26">
        <f t="shared" si="8"/>
        <v>0</v>
      </c>
      <c r="I29" s="26">
        <f t="shared" si="8"/>
        <v>0</v>
      </c>
      <c r="J29" s="26">
        <f t="shared" si="8"/>
        <v>0</v>
      </c>
      <c r="K29" s="26">
        <f t="shared" si="8"/>
        <v>0</v>
      </c>
      <c r="L29" s="26">
        <f t="shared" si="8"/>
        <v>0</v>
      </c>
      <c r="M29" s="26">
        <f t="shared" si="8"/>
        <v>0</v>
      </c>
      <c r="N29" s="26">
        <f t="shared" si="8"/>
        <v>0</v>
      </c>
      <c r="O29" s="26">
        <f t="shared" si="8"/>
        <v>0</v>
      </c>
      <c r="P29" s="26">
        <f t="shared" si="8"/>
        <v>0</v>
      </c>
      <c r="Q29" s="26">
        <f t="shared" si="8"/>
        <v>0</v>
      </c>
      <c r="R29" s="91">
        <f t="shared" si="8"/>
        <v>0</v>
      </c>
      <c r="S29" s="4"/>
      <c r="T29" s="76"/>
      <c r="U29" s="63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78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</row>
    <row r="30" spans="1:95" ht="15" customHeight="1">
      <c r="A30" s="94"/>
      <c r="B30" s="22" t="s">
        <v>64</v>
      </c>
      <c r="C30" s="189"/>
      <c r="D30" s="21">
        <f>Financial!D70</f>
        <v>0</v>
      </c>
      <c r="E30" s="21">
        <f>Financial!E70</f>
        <v>0</v>
      </c>
      <c r="F30" s="21">
        <f>Financial!F70</f>
        <v>0</v>
      </c>
      <c r="G30" s="21">
        <f>Financial!G70</f>
        <v>0</v>
      </c>
      <c r="H30" s="21">
        <f>Financial!H70</f>
        <v>0</v>
      </c>
      <c r="I30" s="21">
        <f>Financial!I70</f>
        <v>0</v>
      </c>
      <c r="J30" s="21">
        <f>Financial!J70</f>
        <v>0</v>
      </c>
      <c r="K30" s="21">
        <f>Financial!K70</f>
        <v>0</v>
      </c>
      <c r="L30" s="21">
        <f>Financial!L70</f>
        <v>0</v>
      </c>
      <c r="M30" s="21">
        <f>Financial!M70</f>
        <v>0</v>
      </c>
      <c r="N30" s="21">
        <f>Financial!N70</f>
        <v>0</v>
      </c>
      <c r="O30" s="21">
        <f>Financial!O70</f>
        <v>0</v>
      </c>
      <c r="P30" s="21">
        <f>Financial!P70</f>
        <v>0</v>
      </c>
      <c r="Q30" s="21">
        <f>Financial!Q70</f>
        <v>0</v>
      </c>
      <c r="R30" s="92">
        <f>Financial!R70</f>
        <v>0</v>
      </c>
      <c r="S30" s="4"/>
      <c r="T30" s="76"/>
      <c r="U30" s="63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78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</row>
    <row r="31" spans="1:95" ht="15" customHeight="1">
      <c r="A31" s="252" t="s">
        <v>33</v>
      </c>
      <c r="B31" s="253"/>
      <c r="C31" s="30"/>
      <c r="D31" s="244" t="s">
        <v>48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45"/>
      <c r="S31" s="4"/>
      <c r="T31" s="76"/>
      <c r="U31" s="63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78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</row>
    <row r="32" spans="1:95" s="2" customFormat="1" ht="15" customHeight="1">
      <c r="A32" s="97"/>
      <c r="B32" s="22" t="s">
        <v>65</v>
      </c>
      <c r="C32" s="189"/>
      <c r="D32" s="11">
        <f>Financial!D28</f>
        <v>0</v>
      </c>
      <c r="E32" s="11">
        <f>Financial!E28</f>
        <v>0</v>
      </c>
      <c r="F32" s="11">
        <f>Financial!F28</f>
        <v>0</v>
      </c>
      <c r="G32" s="11">
        <f>Financial!G28</f>
        <v>0</v>
      </c>
      <c r="H32" s="11">
        <f>Financial!H28</f>
        <v>0</v>
      </c>
      <c r="I32" s="11">
        <f>Financial!I28</f>
        <v>0</v>
      </c>
      <c r="J32" s="11">
        <f>Financial!J28</f>
        <v>0</v>
      </c>
      <c r="K32" s="11">
        <f>Financial!K28</f>
        <v>0</v>
      </c>
      <c r="L32" s="11">
        <f>Financial!L28</f>
        <v>0</v>
      </c>
      <c r="M32" s="11">
        <f>Financial!M28</f>
        <v>0</v>
      </c>
      <c r="N32" s="11">
        <f>Financial!N28</f>
        <v>0</v>
      </c>
      <c r="O32" s="11">
        <f>Financial!O28</f>
        <v>0</v>
      </c>
      <c r="P32" s="11">
        <f>Financial!P28</f>
        <v>0</v>
      </c>
      <c r="Q32" s="11">
        <f>Financial!Q28</f>
        <v>0</v>
      </c>
      <c r="R32" s="98">
        <f>Financial!R28</f>
        <v>0</v>
      </c>
      <c r="S32" s="4"/>
      <c r="T32" s="76"/>
      <c r="U32" s="63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78"/>
      <c r="AM32" s="4"/>
      <c r="AN32" s="4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</row>
    <row r="33" spans="1:95" ht="15" customHeight="1">
      <c r="A33" s="97"/>
      <c r="B33" s="22" t="s">
        <v>66</v>
      </c>
      <c r="C33" s="189"/>
      <c r="D33" s="11">
        <f>Financial!D34</f>
        <v>0</v>
      </c>
      <c r="E33" s="11">
        <f>Financial!E34</f>
        <v>0</v>
      </c>
      <c r="F33" s="11">
        <f>Financial!F34</f>
        <v>0</v>
      </c>
      <c r="G33" s="11">
        <f>Financial!G34</f>
        <v>0</v>
      </c>
      <c r="H33" s="11">
        <f>Financial!H34</f>
        <v>0</v>
      </c>
      <c r="I33" s="11">
        <f>Financial!I34</f>
        <v>0</v>
      </c>
      <c r="J33" s="11">
        <f>Financial!J34</f>
        <v>0</v>
      </c>
      <c r="K33" s="11">
        <f>Financial!K34</f>
        <v>0</v>
      </c>
      <c r="L33" s="11">
        <f>Financial!L34</f>
        <v>0</v>
      </c>
      <c r="M33" s="11">
        <f>Financial!M34</f>
        <v>0</v>
      </c>
      <c r="N33" s="11">
        <f>Financial!N34</f>
        <v>0</v>
      </c>
      <c r="O33" s="11">
        <f>Financial!O34</f>
        <v>0</v>
      </c>
      <c r="P33" s="11">
        <f>Financial!P34</f>
        <v>0</v>
      </c>
      <c r="Q33" s="11">
        <f>Financial!Q34</f>
        <v>0</v>
      </c>
      <c r="R33" s="92">
        <f>Financial!R34</f>
        <v>0</v>
      </c>
      <c r="S33" s="4"/>
      <c r="T33" s="76"/>
      <c r="U33" s="63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78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</row>
    <row r="34" spans="1:95">
      <c r="A34" s="97"/>
      <c r="B34" s="194" t="s">
        <v>67</v>
      </c>
      <c r="C34" s="189"/>
      <c r="D34" s="11">
        <f>Financial!D40</f>
        <v>0</v>
      </c>
      <c r="E34" s="11">
        <f>Financial!E40</f>
        <v>0</v>
      </c>
      <c r="F34" s="11">
        <f>Financial!F40</f>
        <v>0</v>
      </c>
      <c r="G34" s="11">
        <f>Financial!G40</f>
        <v>0</v>
      </c>
      <c r="H34" s="11">
        <f>Financial!H40</f>
        <v>0</v>
      </c>
      <c r="I34" s="11">
        <f>Financial!I40</f>
        <v>0</v>
      </c>
      <c r="J34" s="11">
        <f>Financial!J40</f>
        <v>0</v>
      </c>
      <c r="K34" s="11">
        <f>Financial!K40</f>
        <v>0</v>
      </c>
      <c r="L34" s="11">
        <f>Financial!L40</f>
        <v>0</v>
      </c>
      <c r="M34" s="11">
        <f>Financial!M40</f>
        <v>0</v>
      </c>
      <c r="N34" s="11">
        <f>Financial!N40</f>
        <v>0</v>
      </c>
      <c r="O34" s="11">
        <f>Financial!O40</f>
        <v>0</v>
      </c>
      <c r="P34" s="11">
        <f>Financial!P40</f>
        <v>0</v>
      </c>
      <c r="Q34" s="11">
        <f>Financial!Q40</f>
        <v>0</v>
      </c>
      <c r="R34" s="92">
        <f>Financial!R40</f>
        <v>0</v>
      </c>
      <c r="S34" s="4"/>
      <c r="T34" s="79" t="s">
        <v>49</v>
      </c>
      <c r="U34" s="244" t="s">
        <v>47</v>
      </c>
      <c r="V34" s="251"/>
      <c r="W34" s="244" t="s">
        <v>48</v>
      </c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45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:95" ht="24.75">
      <c r="A35" s="97"/>
      <c r="B35" s="194" t="s">
        <v>159</v>
      </c>
      <c r="C35" s="189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6"/>
      <c r="S35" s="4"/>
      <c r="T35" s="80" t="s">
        <v>1</v>
      </c>
      <c r="U35" s="57" t="s">
        <v>32</v>
      </c>
      <c r="V35" s="58" t="s">
        <v>51</v>
      </c>
      <c r="W35" s="59">
        <f>W16</f>
        <v>42736</v>
      </c>
      <c r="X35" s="59">
        <f t="shared" ref="X35:AH35" si="9">EOMONTH(W35,0)+1</f>
        <v>42767</v>
      </c>
      <c r="Y35" s="59">
        <f t="shared" si="9"/>
        <v>42795</v>
      </c>
      <c r="Z35" s="59">
        <f t="shared" si="9"/>
        <v>42826</v>
      </c>
      <c r="AA35" s="59">
        <f t="shared" si="9"/>
        <v>42856</v>
      </c>
      <c r="AB35" s="59">
        <f t="shared" si="9"/>
        <v>42887</v>
      </c>
      <c r="AC35" s="59">
        <f t="shared" si="9"/>
        <v>42917</v>
      </c>
      <c r="AD35" s="59">
        <f t="shared" si="9"/>
        <v>42948</v>
      </c>
      <c r="AE35" s="59">
        <f t="shared" si="9"/>
        <v>42979</v>
      </c>
      <c r="AF35" s="59">
        <f t="shared" si="9"/>
        <v>43009</v>
      </c>
      <c r="AG35" s="59">
        <f t="shared" si="9"/>
        <v>43040</v>
      </c>
      <c r="AH35" s="59">
        <f t="shared" si="9"/>
        <v>43070</v>
      </c>
      <c r="AI35" s="59">
        <f t="shared" ref="AI35" si="10">EOMONTH(AH35,0)+1</f>
        <v>43101</v>
      </c>
      <c r="AJ35" s="59">
        <f t="shared" ref="AJ35" si="11">EOMONTH(AI35,0)+1</f>
        <v>43132</v>
      </c>
      <c r="AK35" s="59">
        <f t="shared" ref="AK35" si="12">EOMONTH(AJ35,0)+1</f>
        <v>43160</v>
      </c>
      <c r="AL35" s="81" t="s">
        <v>8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ht="15.75" thickBot="1">
      <c r="A36" s="197"/>
      <c r="B36" s="198" t="s">
        <v>161</v>
      </c>
      <c r="C36" s="199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1"/>
      <c r="S36" s="4"/>
      <c r="T36" s="82"/>
      <c r="U36" s="63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78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ht="15" customHeight="1" thickTop="1">
      <c r="A37" s="246" t="s">
        <v>44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8"/>
      <c r="S37" s="4"/>
      <c r="T37" s="82"/>
      <c r="U37" s="63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78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ht="15.75">
      <c r="A38" s="258" t="s">
        <v>60</v>
      </c>
      <c r="B38" s="259"/>
      <c r="C38" s="259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84"/>
      <c r="S38" s="4"/>
      <c r="T38" s="82"/>
      <c r="U38" s="63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78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ht="14.25" customHeight="1">
      <c r="A39" s="83" t="s">
        <v>30</v>
      </c>
      <c r="B39" s="62"/>
      <c r="C39" s="62" t="s">
        <v>47</v>
      </c>
      <c r="D39" s="244" t="s">
        <v>48</v>
      </c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45"/>
      <c r="S39" s="4"/>
      <c r="T39" s="82"/>
      <c r="U39" s="63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78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ht="15" customHeight="1">
      <c r="A40" s="103">
        <v>1</v>
      </c>
      <c r="B40" s="104" t="s">
        <v>174</v>
      </c>
      <c r="C40" s="110" t="s">
        <v>50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205"/>
      <c r="S40" s="4"/>
      <c r="T40" s="82"/>
      <c r="U40" s="63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78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ht="15" customHeight="1">
      <c r="A41" s="103">
        <v>2</v>
      </c>
      <c r="B41" s="104" t="s">
        <v>176</v>
      </c>
      <c r="C41" s="110" t="s">
        <v>50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205"/>
      <c r="S41" s="4"/>
      <c r="T41" s="82"/>
      <c r="U41" s="63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78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39" customFormat="1">
      <c r="A42" s="103">
        <v>3</v>
      </c>
      <c r="B42" s="104" t="s">
        <v>175</v>
      </c>
      <c r="C42" s="110" t="s">
        <v>50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206"/>
      <c r="S42" s="4"/>
      <c r="T42" s="82"/>
      <c r="U42" s="63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78"/>
      <c r="AM42" s="4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</row>
    <row r="43" spans="1:95" ht="15" customHeight="1">
      <c r="A43" s="103">
        <v>4</v>
      </c>
      <c r="B43" s="104" t="s">
        <v>52</v>
      </c>
      <c r="C43" s="111">
        <v>1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206"/>
      <c r="S43" s="4"/>
      <c r="T43" s="82"/>
      <c r="U43" s="63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78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0" customFormat="1" ht="15" customHeight="1">
      <c r="A44" s="103">
        <v>5</v>
      </c>
      <c r="B44" s="106" t="s">
        <v>172</v>
      </c>
      <c r="C44" s="189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7"/>
      <c r="S44" s="4"/>
      <c r="T44" s="82"/>
      <c r="U44" s="63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78"/>
      <c r="AM44" s="19"/>
    </row>
    <row r="45" spans="1:95" ht="15" customHeight="1" thickBot="1">
      <c r="A45" s="107">
        <v>6</v>
      </c>
      <c r="B45" s="108" t="s">
        <v>78</v>
      </c>
      <c r="C45" s="189"/>
      <c r="D45" s="109"/>
      <c r="E45" s="109"/>
      <c r="F45" s="109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4"/>
      <c r="S45" s="4"/>
      <c r="T45" s="82"/>
      <c r="U45" s="63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78"/>
      <c r="AM45" s="19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ht="21.75" thickTop="1">
      <c r="A46" s="246" t="s">
        <v>43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4"/>
      <c r="T46" s="82"/>
      <c r="U46" s="63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78"/>
      <c r="AM46" s="20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ht="15.75">
      <c r="A47" s="258" t="s">
        <v>60</v>
      </c>
      <c r="B47" s="259"/>
      <c r="C47" s="25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4"/>
      <c r="T47" s="82"/>
      <c r="U47" s="63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78"/>
      <c r="AM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ht="15" customHeight="1">
      <c r="A48" s="85" t="s">
        <v>31</v>
      </c>
      <c r="B48" s="213"/>
      <c r="C48" s="213" t="s">
        <v>47</v>
      </c>
      <c r="D48" s="235" t="s">
        <v>48</v>
      </c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4"/>
      <c r="T48" s="82"/>
      <c r="U48" s="63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78"/>
      <c r="AM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>
      <c r="A49" s="86" t="s">
        <v>53</v>
      </c>
      <c r="B49" s="214"/>
      <c r="C49" s="183">
        <v>4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4"/>
      <c r="T49" s="83" t="s">
        <v>57</v>
      </c>
      <c r="U49" s="244" t="s">
        <v>47</v>
      </c>
      <c r="V49" s="251"/>
      <c r="W49" s="244" t="s">
        <v>48</v>
      </c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45"/>
      <c r="AM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>
      <c r="A50" s="86" t="s">
        <v>82</v>
      </c>
      <c r="B50" s="214"/>
      <c r="C50" s="183" t="s">
        <v>55</v>
      </c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4"/>
      <c r="T50" s="99" t="s">
        <v>80</v>
      </c>
      <c r="U50" s="226" t="s">
        <v>55</v>
      </c>
      <c r="V50" s="227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100"/>
      <c r="AM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>
      <c r="A51" s="87" t="s">
        <v>54</v>
      </c>
      <c r="B51" s="215"/>
      <c r="C51" s="184">
        <v>4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4"/>
      <c r="T51" s="99" t="s">
        <v>79</v>
      </c>
      <c r="U51" s="226" t="s">
        <v>55</v>
      </c>
      <c r="V51" s="227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100"/>
      <c r="AM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>
      <c r="A52" s="87" t="s">
        <v>83</v>
      </c>
      <c r="B52" s="215"/>
      <c r="C52" s="184" t="s">
        <v>84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4"/>
      <c r="T52" s="99" t="s">
        <v>58</v>
      </c>
      <c r="U52" s="226" t="s">
        <v>55</v>
      </c>
      <c r="V52" s="227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100"/>
      <c r="AM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ht="15.75" thickBot="1">
      <c r="A53" s="230" t="s">
        <v>173</v>
      </c>
      <c r="B53" s="229"/>
      <c r="C53" s="229"/>
      <c r="D53" s="231"/>
      <c r="E53" s="231"/>
      <c r="F53" s="231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4"/>
      <c r="T53" s="101" t="s">
        <v>59</v>
      </c>
      <c r="U53" s="236" t="s">
        <v>55</v>
      </c>
      <c r="V53" s="237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102"/>
      <c r="AM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ht="15.75" thickTop="1">
      <c r="A54" s="50"/>
      <c r="B54" s="51"/>
      <c r="C54" s="5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4"/>
      <c r="T54" s="42"/>
      <c r="U54" s="43"/>
      <c r="V54" s="44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>
      <c r="A55" s="192" t="s">
        <v>35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211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192"/>
      <c r="AM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>
      <c r="A56" s="52">
        <v>1</v>
      </c>
      <c r="B56" s="53" t="s">
        <v>73</v>
      </c>
      <c r="C56" s="221" t="s">
        <v>164</v>
      </c>
      <c r="D56" s="238" t="s">
        <v>76</v>
      </c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40"/>
      <c r="AM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>
      <c r="A57" s="52">
        <v>2</v>
      </c>
      <c r="B57" s="53" t="s">
        <v>74</v>
      </c>
      <c r="C57" s="221" t="s">
        <v>163</v>
      </c>
      <c r="D57" s="238" t="s">
        <v>76</v>
      </c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40"/>
      <c r="AM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>
      <c r="A58" s="52">
        <v>3</v>
      </c>
      <c r="B58" s="53" t="s">
        <v>75</v>
      </c>
      <c r="C58" s="221" t="s">
        <v>165</v>
      </c>
      <c r="D58" s="241" t="s">
        <v>76</v>
      </c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3"/>
      <c r="AM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ht="15" customHeight="1">
      <c r="A59" s="193" t="s">
        <v>90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93"/>
      <c r="AM59" s="4"/>
      <c r="AN59" s="4"/>
      <c r="AO59" s="18"/>
      <c r="AP59" s="19"/>
      <c r="AQ59" s="19"/>
      <c r="AR59" s="19"/>
      <c r="AS59" s="19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ht="15" customHeight="1">
      <c r="A60" s="10">
        <v>1</v>
      </c>
      <c r="B60" s="49" t="s">
        <v>69</v>
      </c>
      <c r="C60" s="218"/>
      <c r="D60" s="232" t="s">
        <v>110</v>
      </c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4"/>
      <c r="AM60" s="4"/>
      <c r="AN60" s="4"/>
      <c r="AO60" s="18"/>
      <c r="AP60" s="19"/>
      <c r="AQ60" s="19"/>
      <c r="AR60" s="19"/>
      <c r="AS60" s="19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ht="15" customHeight="1">
      <c r="A61" s="10">
        <v>2</v>
      </c>
      <c r="B61" s="49" t="s">
        <v>69</v>
      </c>
      <c r="C61" s="218"/>
      <c r="D61" s="232" t="s">
        <v>110</v>
      </c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4"/>
      <c r="AM61" s="4"/>
      <c r="AN61" s="4"/>
      <c r="AO61" s="18"/>
      <c r="AP61" s="19"/>
      <c r="AQ61" s="19"/>
      <c r="AR61" s="19"/>
      <c r="AS61" s="19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ht="15.75" customHeight="1">
      <c r="A62" s="10">
        <v>3</v>
      </c>
      <c r="B62" s="49" t="s">
        <v>69</v>
      </c>
      <c r="C62" s="218"/>
      <c r="D62" s="232" t="s">
        <v>110</v>
      </c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9" customFormat="1">
      <c r="A63" s="193" t="s">
        <v>91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93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ht="15.75" customHeight="1">
      <c r="A64" s="10">
        <v>2</v>
      </c>
      <c r="B64" s="49" t="s">
        <v>85</v>
      </c>
      <c r="C64" s="32" t="s">
        <v>86</v>
      </c>
      <c r="D64" s="64" t="s">
        <v>87</v>
      </c>
      <c r="E64" s="65" t="s">
        <v>88</v>
      </c>
      <c r="F64" s="64" t="s">
        <v>104</v>
      </c>
      <c r="G64" s="70" t="s">
        <v>88</v>
      </c>
      <c r="H64" s="64" t="s">
        <v>105</v>
      </c>
      <c r="I64" s="70" t="s">
        <v>88</v>
      </c>
      <c r="J64" s="64" t="s">
        <v>106</v>
      </c>
      <c r="K64" s="70" t="s">
        <v>88</v>
      </c>
      <c r="L64" s="64"/>
      <c r="M64" s="64"/>
      <c r="N64" s="64"/>
      <c r="O64" s="64"/>
      <c r="P64" s="64"/>
      <c r="Q64" s="64"/>
      <c r="R64" s="64"/>
      <c r="S64" s="64"/>
      <c r="T64" s="232" t="s">
        <v>81</v>
      </c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ht="15.75" customHeight="1">
      <c r="A65" s="40"/>
      <c r="B65" s="37" t="s">
        <v>71</v>
      </c>
      <c r="C65" s="37" t="s">
        <v>70</v>
      </c>
      <c r="D65" s="219" t="s">
        <v>16</v>
      </c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19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ht="15.75" customHeight="1">
      <c r="A66" s="10">
        <v>1</v>
      </c>
      <c r="B66" s="41"/>
      <c r="C66" s="217"/>
      <c r="D66" s="232" t="s">
        <v>111</v>
      </c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4"/>
      <c r="AM66" s="5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ht="15.75" customHeight="1">
      <c r="A67" s="10">
        <v>2</v>
      </c>
      <c r="B67" s="41"/>
      <c r="C67" s="217"/>
      <c r="D67" s="232" t="s">
        <v>111</v>
      </c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ht="15.75" customHeight="1">
      <c r="A68" s="10">
        <v>3</v>
      </c>
      <c r="B68" s="41"/>
      <c r="C68" s="217"/>
      <c r="D68" s="232" t="s">
        <v>111</v>
      </c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9" customFormat="1">
      <c r="A69" s="10">
        <v>4</v>
      </c>
      <c r="B69" s="41"/>
      <c r="C69" s="217"/>
      <c r="D69" s="232" t="s">
        <v>111</v>
      </c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ht="15.75" customHeight="1">
      <c r="A70" s="10">
        <v>5</v>
      </c>
      <c r="B70" s="41"/>
      <c r="C70" s="217"/>
      <c r="D70" s="232" t="s">
        <v>111</v>
      </c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ht="15.75" customHeight="1">
      <c r="A71" s="10">
        <v>6</v>
      </c>
      <c r="B71" s="41"/>
      <c r="C71" s="217"/>
      <c r="D71" s="232" t="s">
        <v>111</v>
      </c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ht="15.75" customHeight="1">
      <c r="A72" s="10">
        <v>7</v>
      </c>
      <c r="B72" s="41"/>
      <c r="C72" s="217"/>
      <c r="D72" s="232" t="s">
        <v>111</v>
      </c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ht="15.75" customHeight="1">
      <c r="A73" s="10">
        <v>8</v>
      </c>
      <c r="B73" s="41"/>
      <c r="C73" s="217"/>
      <c r="D73" s="232" t="s">
        <v>111</v>
      </c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ht="15.75" customHeight="1">
      <c r="A74" s="14"/>
      <c r="B74" s="15"/>
      <c r="C74" s="33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6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ht="15.75" customHeight="1">
      <c r="A75" s="4"/>
      <c r="B75" s="4"/>
      <c r="C75" s="3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3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ht="15.75" customHeight="1">
      <c r="A76" s="4"/>
      <c r="B76" s="4"/>
      <c r="C76" s="3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3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ht="15.75" customHeight="1">
      <c r="A77" s="4"/>
      <c r="B77" s="4"/>
      <c r="C77" s="3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3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17" customFormat="1">
      <c r="A78" s="4"/>
      <c r="B78" s="4"/>
      <c r="C78" s="3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3"/>
      <c r="AM78" s="4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</row>
    <row r="79" spans="1:95">
      <c r="A79" s="4"/>
      <c r="B79" s="4"/>
      <c r="C79" s="3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3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>
      <c r="A80" s="4"/>
      <c r="B80" s="4"/>
      <c r="C80" s="3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3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2:43">
      <c r="B81" s="4"/>
      <c r="C81" s="3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3"/>
      <c r="AN81" s="4"/>
      <c r="AO81" s="4"/>
      <c r="AP81" s="4"/>
      <c r="AQ81" s="4"/>
    </row>
    <row r="82" spans="2:43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3"/>
      <c r="AN82" s="4"/>
      <c r="AO82" s="4"/>
      <c r="AP82" s="4"/>
      <c r="AQ82" s="4"/>
    </row>
    <row r="83" spans="2:43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3"/>
      <c r="AN83" s="4"/>
      <c r="AO83" s="4"/>
      <c r="AP83" s="4"/>
      <c r="AQ83" s="4"/>
    </row>
    <row r="84" spans="2:43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3"/>
      <c r="AN84" s="4"/>
      <c r="AO84" s="4"/>
      <c r="AP84" s="4"/>
      <c r="AQ84" s="4"/>
    </row>
    <row r="85" spans="2:43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3"/>
      <c r="AN85" s="4"/>
      <c r="AO85" s="4"/>
      <c r="AP85" s="4"/>
      <c r="AQ85" s="4"/>
    </row>
    <row r="86" spans="2:43"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3"/>
      <c r="AN86" s="4"/>
      <c r="AO86" s="4"/>
      <c r="AP86" s="4"/>
      <c r="AQ86" s="4"/>
    </row>
    <row r="87" spans="2:43"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3"/>
      <c r="AN87" s="4"/>
      <c r="AO87" s="4"/>
      <c r="AP87" s="4"/>
      <c r="AQ87" s="4"/>
    </row>
    <row r="88" spans="2:43"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3"/>
      <c r="AN88" s="4"/>
      <c r="AO88" s="4"/>
      <c r="AP88" s="4"/>
      <c r="AQ88" s="4"/>
    </row>
    <row r="89" spans="2:43"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3"/>
      <c r="AN89" s="4"/>
      <c r="AO89" s="4"/>
      <c r="AP89" s="4"/>
      <c r="AQ89" s="4"/>
    </row>
    <row r="90" spans="2:43"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3"/>
      <c r="AN90" s="4"/>
      <c r="AO90" s="4"/>
      <c r="AP90" s="4"/>
      <c r="AQ90" s="4"/>
    </row>
    <row r="91" spans="2:43"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3"/>
      <c r="AN91" s="4"/>
      <c r="AO91" s="4"/>
      <c r="AP91" s="4"/>
      <c r="AQ91" s="4"/>
    </row>
    <row r="92" spans="2:43"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3"/>
      <c r="AN92" s="4"/>
      <c r="AO92" s="4"/>
      <c r="AP92" s="4"/>
      <c r="AQ92" s="4"/>
    </row>
    <row r="93" spans="2:43"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3"/>
      <c r="AN93" s="4"/>
      <c r="AO93" s="4"/>
      <c r="AP93" s="4"/>
      <c r="AQ93" s="4"/>
    </row>
    <row r="94" spans="2:43"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3"/>
      <c r="AN94" s="4"/>
      <c r="AO94" s="4"/>
      <c r="AP94" s="4"/>
      <c r="AQ94" s="4"/>
    </row>
    <row r="95" spans="2:43"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3"/>
      <c r="AN95" s="4"/>
      <c r="AO95" s="4"/>
      <c r="AP95" s="4"/>
      <c r="AQ95" s="4"/>
    </row>
    <row r="96" spans="2:43"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3"/>
      <c r="AN96" s="4"/>
      <c r="AO96" s="4"/>
      <c r="AP96" s="4"/>
      <c r="AQ96" s="4"/>
    </row>
    <row r="97" spans="20:43"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3"/>
      <c r="AN97" s="4"/>
      <c r="AO97" s="4"/>
      <c r="AP97" s="4"/>
      <c r="AQ97" s="4"/>
    </row>
    <row r="98" spans="20:43"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3"/>
      <c r="AN98" s="4"/>
    </row>
    <row r="99" spans="20:43"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3"/>
      <c r="AN99" s="4"/>
    </row>
    <row r="100" spans="20:43"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3"/>
      <c r="AN100" s="4"/>
    </row>
    <row r="101" spans="20:43"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3"/>
      <c r="AN101" s="4"/>
    </row>
    <row r="102" spans="20:43"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3"/>
      <c r="AN102" s="4"/>
    </row>
    <row r="103" spans="20:43"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3"/>
      <c r="AN103" s="4"/>
    </row>
    <row r="104" spans="20:43"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N104" s="4"/>
    </row>
    <row r="105" spans="20:43"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20:43"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</sheetData>
  <mergeCells count="48">
    <mergeCell ref="U49:V49"/>
    <mergeCell ref="D62:AL62"/>
    <mergeCell ref="W49:AL49"/>
    <mergeCell ref="A46:R46"/>
    <mergeCell ref="A47:C47"/>
    <mergeCell ref="T13:AL13"/>
    <mergeCell ref="T14:V14"/>
    <mergeCell ref="A14:C14"/>
    <mergeCell ref="A13:R13"/>
    <mergeCell ref="A1:F1"/>
    <mergeCell ref="T1:AL1"/>
    <mergeCell ref="T2:AL2"/>
    <mergeCell ref="A2:B2"/>
    <mergeCell ref="A5:B5"/>
    <mergeCell ref="A3:B3"/>
    <mergeCell ref="T3:AL6"/>
    <mergeCell ref="T7:AL7"/>
    <mergeCell ref="T8:AL8"/>
    <mergeCell ref="T9:AL11"/>
    <mergeCell ref="W15:AL15"/>
    <mergeCell ref="D39:R39"/>
    <mergeCell ref="A37:R37"/>
    <mergeCell ref="A15:B15"/>
    <mergeCell ref="D15:R15"/>
    <mergeCell ref="U15:V15"/>
    <mergeCell ref="A25:B25"/>
    <mergeCell ref="D25:R25"/>
    <mergeCell ref="A31:B31"/>
    <mergeCell ref="D31:R31"/>
    <mergeCell ref="W34:AL34"/>
    <mergeCell ref="U34:V34"/>
    <mergeCell ref="A38:C38"/>
    <mergeCell ref="D73:AL73"/>
    <mergeCell ref="D48:R48"/>
    <mergeCell ref="U53:V53"/>
    <mergeCell ref="D56:AL56"/>
    <mergeCell ref="D58:AL58"/>
    <mergeCell ref="D72:AL72"/>
    <mergeCell ref="D70:AL70"/>
    <mergeCell ref="D71:AL71"/>
    <mergeCell ref="T64:AL64"/>
    <mergeCell ref="D60:AL60"/>
    <mergeCell ref="D61:AL61"/>
    <mergeCell ref="D68:AL68"/>
    <mergeCell ref="D69:AL69"/>
    <mergeCell ref="D57:AL57"/>
    <mergeCell ref="D66:AL66"/>
    <mergeCell ref="D67:AL67"/>
  </mergeCells>
  <conditionalFormatting sqref="W33:AK33">
    <cfRule type="iconSet" priority="52">
      <iconSet iconSet="3Symbols2" reverse="1">
        <cfvo type="percent" val="0"/>
        <cfvo type="formula" val="$V$17" gte="0"/>
        <cfvo type="formula" val="$V$17" gte="0"/>
      </iconSet>
    </cfRule>
  </conditionalFormatting>
  <conditionalFormatting sqref="W36:AK38">
    <cfRule type="iconSet" priority="68">
      <iconSet iconSet="3Symbols2" reverse="1">
        <cfvo type="percent" val="0"/>
        <cfvo type="formula" val="$V$36" gte="0"/>
        <cfvo type="formula" val="$V$36" gte="0"/>
      </iconSet>
    </cfRule>
  </conditionalFormatting>
  <conditionalFormatting sqref="W18:AK18">
    <cfRule type="iconSet" priority="50">
      <iconSet iconSet="3Symbols2" reverse="1">
        <cfvo type="percent" val="0"/>
        <cfvo type="formula" val="$V$18" gte="0"/>
        <cfvo type="formula" val="$V$18" gte="0"/>
      </iconSet>
    </cfRule>
  </conditionalFormatting>
  <conditionalFormatting sqref="W19:AK19">
    <cfRule type="iconSet" priority="49">
      <iconSet iconSet="3Symbols2" reverse="1">
        <cfvo type="percent" val="0"/>
        <cfvo type="formula" val="$V$19" gte="0"/>
        <cfvo type="formula" val="$V$19" gte="0"/>
      </iconSet>
    </cfRule>
  </conditionalFormatting>
  <conditionalFormatting sqref="W20:AK20">
    <cfRule type="iconSet" priority="48">
      <iconSet iconSet="3Symbols2" reverse="1">
        <cfvo type="percent" val="0"/>
        <cfvo type="formula" val="$V$20" gte="0"/>
        <cfvo type="formula" val="$V$20" gte="0"/>
      </iconSet>
    </cfRule>
  </conditionalFormatting>
  <conditionalFormatting sqref="W21:AK21">
    <cfRule type="iconSet" priority="47">
      <iconSet iconSet="3Symbols2" reverse="1">
        <cfvo type="percent" val="0"/>
        <cfvo type="formula" val="$V$21" gte="0"/>
        <cfvo type="formula" val="$V$21" gte="0"/>
      </iconSet>
    </cfRule>
  </conditionalFormatting>
  <conditionalFormatting sqref="W22:AK22">
    <cfRule type="iconSet" priority="46">
      <iconSet iconSet="3Symbols2" reverse="1">
        <cfvo type="percent" val="0"/>
        <cfvo type="formula" val="$V$22" gte="0"/>
        <cfvo type="formula" val="$V$22" gte="0"/>
      </iconSet>
    </cfRule>
  </conditionalFormatting>
  <conditionalFormatting sqref="W23:AK23">
    <cfRule type="iconSet" priority="45">
      <iconSet iconSet="3Symbols2" reverse="1">
        <cfvo type="percent" val="0"/>
        <cfvo type="formula" val="$V$23" gte="0"/>
        <cfvo type="formula" val="$V$23" gte="0"/>
      </iconSet>
    </cfRule>
  </conditionalFormatting>
  <conditionalFormatting sqref="W24:AK24">
    <cfRule type="iconSet" priority="44">
      <iconSet iconSet="3Symbols2" reverse="1">
        <cfvo type="percent" val="0"/>
        <cfvo type="formula" val="$V$24" gte="0"/>
        <cfvo type="formula" val="$V$24" gte="0"/>
      </iconSet>
    </cfRule>
  </conditionalFormatting>
  <conditionalFormatting sqref="W25:AK25">
    <cfRule type="iconSet" priority="43">
      <iconSet iconSet="3Symbols2" reverse="1">
        <cfvo type="percent" val="0"/>
        <cfvo type="formula" val="$V$25" gte="0"/>
        <cfvo type="formula" val="$V$25" gte="0"/>
      </iconSet>
    </cfRule>
  </conditionalFormatting>
  <conditionalFormatting sqref="W26:AK26">
    <cfRule type="iconSet" priority="42">
      <iconSet iconSet="3Symbols2" reverse="1">
        <cfvo type="percent" val="0"/>
        <cfvo type="formula" val="$V$26" gte="0"/>
        <cfvo type="formula" val="$V$26" gte="0"/>
      </iconSet>
    </cfRule>
  </conditionalFormatting>
  <conditionalFormatting sqref="W27:AK27">
    <cfRule type="iconSet" priority="41">
      <iconSet iconSet="3Symbols2" reverse="1">
        <cfvo type="percent" val="0"/>
        <cfvo type="formula" val="$V$27" gte="0"/>
        <cfvo type="formula" val="$V$27" gte="0"/>
      </iconSet>
    </cfRule>
  </conditionalFormatting>
  <conditionalFormatting sqref="W28:AK28">
    <cfRule type="iconSet" priority="40">
      <iconSet iconSet="3Symbols2" reverse="1">
        <cfvo type="percent" val="0"/>
        <cfvo type="formula" val="$V$28" gte="0"/>
        <cfvo type="formula" val="$V$28" gte="0"/>
      </iconSet>
    </cfRule>
  </conditionalFormatting>
  <conditionalFormatting sqref="W29:AK29">
    <cfRule type="iconSet" priority="39">
      <iconSet iconSet="3Symbols2" reverse="1">
        <cfvo type="percent" val="0"/>
        <cfvo type="formula" val="$V$29" gte="0"/>
        <cfvo type="formula" val="$V$29" gte="0"/>
      </iconSet>
    </cfRule>
  </conditionalFormatting>
  <conditionalFormatting sqref="W30:AK30">
    <cfRule type="iconSet" priority="38">
      <iconSet iconSet="3Symbols2" reverse="1">
        <cfvo type="percent" val="0"/>
        <cfvo type="formula" val="$V$30" gte="0"/>
        <cfvo type="formula" val="$V$30" gte="0"/>
      </iconSet>
    </cfRule>
  </conditionalFormatting>
  <conditionalFormatting sqref="W31:AK31">
    <cfRule type="iconSet" priority="37">
      <iconSet iconSet="3Symbols2" reverse="1">
        <cfvo type="percent" val="0"/>
        <cfvo type="formula" val="$V$31" gte="0"/>
        <cfvo type="formula" val="$V$31" gte="0"/>
      </iconSet>
    </cfRule>
  </conditionalFormatting>
  <conditionalFormatting sqref="W32:AK32">
    <cfRule type="iconSet" priority="36">
      <iconSet iconSet="3Symbols2" reverse="1">
        <cfvo type="percent" val="0"/>
        <cfvo type="formula" val="$V$32" gte="0"/>
        <cfvo type="formula" val="$V$32" gte="0"/>
      </iconSet>
    </cfRule>
  </conditionalFormatting>
  <conditionalFormatting sqref="W17:AK17">
    <cfRule type="iconSet" priority="35">
      <iconSet iconSet="3Symbols2" reverse="1">
        <cfvo type="percent" val="0"/>
        <cfvo type="formula" val="$V$17" gte="0"/>
        <cfvo type="formula" val="$V$17" gte="0"/>
      </iconSet>
    </cfRule>
  </conditionalFormatting>
  <conditionalFormatting sqref="W39">
    <cfRule type="iconSet" priority="31">
      <iconSet iconSet="3Symbols2" reverse="1">
        <cfvo type="percent" val="0"/>
        <cfvo type="formula" val="$V$39" gte="0"/>
        <cfvo type="formula" val="$V$39" gte="0"/>
      </iconSet>
    </cfRule>
  </conditionalFormatting>
  <conditionalFormatting sqref="X39:AK39">
    <cfRule type="iconSet" priority="30">
      <iconSet iconSet="3Symbols2" reverse="1">
        <cfvo type="percent" val="0"/>
        <cfvo type="formula" val="$V$39" gte="0"/>
        <cfvo type="formula" val="$V$39" gte="0"/>
      </iconSet>
    </cfRule>
  </conditionalFormatting>
  <conditionalFormatting sqref="X40:AK40">
    <cfRule type="iconSet" priority="28">
      <iconSet iconSet="3Symbols2" reverse="1">
        <cfvo type="percent" val="0"/>
        <cfvo type="formula" val="$V$40" gte="0"/>
        <cfvo type="formula" val="$V$40" gte="0"/>
      </iconSet>
    </cfRule>
  </conditionalFormatting>
  <conditionalFormatting sqref="X41:AK41">
    <cfRule type="iconSet" priority="27">
      <iconSet iconSet="3Symbols2" reverse="1">
        <cfvo type="percent" val="0"/>
        <cfvo type="formula" val="$V$41" gte="0"/>
        <cfvo type="formula" val="$V$41" gte="0"/>
      </iconSet>
    </cfRule>
  </conditionalFormatting>
  <conditionalFormatting sqref="X42:AI42">
    <cfRule type="iconSet" priority="26">
      <iconSet iconSet="3Symbols2" reverse="1">
        <cfvo type="percent" val="0"/>
        <cfvo type="formula" val="$V$42" gte="0"/>
        <cfvo type="formula" val="$V$42" gte="0"/>
      </iconSet>
    </cfRule>
  </conditionalFormatting>
  <conditionalFormatting sqref="X43:AI43">
    <cfRule type="iconSet" priority="25">
      <iconSet iconSet="3Symbols2" reverse="1">
        <cfvo type="percent" val="0"/>
        <cfvo type="formula" val="$V$43" gte="0"/>
        <cfvo type="formula" val="$V$43" gte="0"/>
      </iconSet>
    </cfRule>
  </conditionalFormatting>
  <conditionalFormatting sqref="W40">
    <cfRule type="iconSet" priority="24">
      <iconSet iconSet="3Symbols2" reverse="1">
        <cfvo type="percent" val="0"/>
        <cfvo type="formula" val="$V$40" gte="0"/>
        <cfvo type="formula" val="$V$40" gte="0"/>
      </iconSet>
    </cfRule>
  </conditionalFormatting>
  <conditionalFormatting sqref="W41">
    <cfRule type="iconSet" priority="23">
      <iconSet iconSet="3Symbols2" reverse="1">
        <cfvo type="percent" val="0"/>
        <cfvo type="formula" val="$V$41" gte="0"/>
        <cfvo type="formula" val="$V$41" gte="0"/>
      </iconSet>
    </cfRule>
  </conditionalFormatting>
  <conditionalFormatting sqref="W42">
    <cfRule type="iconSet" priority="22">
      <iconSet iconSet="3Symbols2" reverse="1">
        <cfvo type="percent" val="0"/>
        <cfvo type="formula" val="$V$42" gte="0"/>
        <cfvo type="formula" val="$V$42" gte="0"/>
      </iconSet>
    </cfRule>
  </conditionalFormatting>
  <conditionalFormatting sqref="W43">
    <cfRule type="iconSet" priority="21">
      <iconSet iconSet="3Symbols2" reverse="1">
        <cfvo type="percent" val="0"/>
        <cfvo type="formula" val="$V$43" gte="0"/>
        <cfvo type="formula" val="$V$43" gte="0"/>
      </iconSet>
    </cfRule>
  </conditionalFormatting>
  <conditionalFormatting sqref="X44:AI44">
    <cfRule type="iconSet" priority="20">
      <iconSet iconSet="3Symbols2" reverse="1">
        <cfvo type="percent" val="0"/>
        <cfvo type="formula" val="$V$44" gte="0"/>
        <cfvo type="formula" val="$V$44" gte="0"/>
      </iconSet>
    </cfRule>
  </conditionalFormatting>
  <conditionalFormatting sqref="W44">
    <cfRule type="iconSet" priority="19">
      <iconSet iconSet="3Symbols2" reverse="1">
        <cfvo type="percent" val="0"/>
        <cfvo type="formula" val="$V$44" gte="0"/>
        <cfvo type="formula" val="$V$44" gte="0"/>
      </iconSet>
    </cfRule>
  </conditionalFormatting>
  <conditionalFormatting sqref="X45:AI45">
    <cfRule type="iconSet" priority="18">
      <iconSet iconSet="3Symbols2" reverse="1">
        <cfvo type="percent" val="0"/>
        <cfvo type="formula" val="$V$45" gte="0"/>
        <cfvo type="formula" val="$V$45" gte="0"/>
      </iconSet>
    </cfRule>
  </conditionalFormatting>
  <conditionalFormatting sqref="W45">
    <cfRule type="iconSet" priority="16">
      <iconSet iconSet="3Symbols2" reverse="1">
        <cfvo type="percent" val="0"/>
        <cfvo type="formula" val="$V$45" gte="0"/>
        <cfvo type="formula" val="$V$45" gte="0"/>
      </iconSet>
    </cfRule>
  </conditionalFormatting>
  <conditionalFormatting sqref="X46:AI46">
    <cfRule type="iconSet" priority="15">
      <iconSet iconSet="3Symbols2" reverse="1">
        <cfvo type="percent" val="0"/>
        <cfvo type="formula" val="$V$46" gte="0"/>
        <cfvo type="formula" val="$V$46" gte="0"/>
      </iconSet>
    </cfRule>
  </conditionalFormatting>
  <conditionalFormatting sqref="X47:AI47">
    <cfRule type="iconSet" priority="14">
      <iconSet iconSet="3Symbols2" reverse="1">
        <cfvo type="percent" val="0"/>
        <cfvo type="formula" val="$V$47" gte="0"/>
        <cfvo type="formula" val="$V$47" gte="0"/>
      </iconSet>
    </cfRule>
  </conditionalFormatting>
  <conditionalFormatting sqref="W46">
    <cfRule type="iconSet" priority="13">
      <iconSet iconSet="3Symbols2" reverse="1">
        <cfvo type="percent" val="0"/>
        <cfvo type="formula" val="$V$46" gte="0"/>
        <cfvo type="formula" val="$V$46" gte="0"/>
      </iconSet>
    </cfRule>
  </conditionalFormatting>
  <conditionalFormatting sqref="W47">
    <cfRule type="iconSet" priority="12">
      <iconSet iconSet="3Symbols2" reverse="1">
        <cfvo type="percent" val="0"/>
        <cfvo type="formula" val="$V$47" gte="0"/>
        <cfvo type="formula" val="$V$47" gte="0"/>
      </iconSet>
    </cfRule>
  </conditionalFormatting>
  <conditionalFormatting sqref="C6">
    <cfRule type="cellIs" dxfId="8" priority="9" operator="equal">
      <formula>"Red"</formula>
    </cfRule>
    <cfRule type="cellIs" dxfId="7" priority="10" operator="equal">
      <formula>"Yellow"</formula>
    </cfRule>
    <cfRule type="cellIs" dxfId="6" priority="11" operator="equal">
      <formula>"Green"</formula>
    </cfRule>
  </conditionalFormatting>
  <conditionalFormatting sqref="C7:C11">
    <cfRule type="cellIs" dxfId="5" priority="6" operator="equal">
      <formula>"Red"</formula>
    </cfRule>
    <cfRule type="cellIs" dxfId="4" priority="7" operator="equal">
      <formula>"Yellow"</formula>
    </cfRule>
    <cfRule type="cellIs" dxfId="3" priority="8" operator="equal">
      <formula>"Green"</formula>
    </cfRule>
  </conditionalFormatting>
  <conditionalFormatting sqref="C56:C58">
    <cfRule type="cellIs" dxfId="2" priority="3" operator="equal">
      <formula>"Red"</formula>
    </cfRule>
    <cfRule type="cellIs" dxfId="1" priority="4" operator="equal">
      <formula>"Yellow"</formula>
    </cfRule>
    <cfRule type="cellIs" dxfId="0" priority="5" operator="equal">
      <formula>"Green"</formula>
    </cfRule>
  </conditionalFormatting>
  <conditionalFormatting sqref="X48:AI48">
    <cfRule type="iconSet" priority="2">
      <iconSet iconSet="3Symbols2" reverse="1">
        <cfvo type="percent" val="0"/>
        <cfvo type="formula" val="$V$47" gte="0"/>
        <cfvo type="formula" val="$V$47" gte="0"/>
      </iconSet>
    </cfRule>
  </conditionalFormatting>
  <conditionalFormatting sqref="W48">
    <cfRule type="iconSet" priority="1">
      <iconSet iconSet="3Symbols2" reverse="1">
        <cfvo type="percent" val="0"/>
        <cfvo type="formula" val="$V$47" gte="0"/>
        <cfvo type="formula" val="$V$47" gte="0"/>
      </iconSet>
    </cfRule>
  </conditionalFormatting>
  <dataValidations count="1">
    <dataValidation type="list" allowBlank="1" showInputMessage="1" showErrorMessage="1" sqref="C6:C11 C56:C58">
      <formula1>$AO$1:$AO$4</formula1>
    </dataValidation>
  </dataValidations>
  <pageMargins left="0.5" right="0.5" top="0.75" bottom="0.5" header="0.3" footer="0.3"/>
  <pageSetup scale="60" orientation="portrait" r:id="rId1"/>
  <headerFooter>
    <oddFooter>&amp;C&amp;"-,Bold"&amp;16PREPAREDNESS / TRANSPARENCY SCALE
1=UNACCEPTABLE; 2=NEEDS IMPROVEMENT; 3= AVERAGE; 4= GOOD; 5=EXCELLENT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8"/>
  <sheetViews>
    <sheetView topLeftCell="A10" zoomScale="85" zoomScaleNormal="85" workbookViewId="0">
      <selection activeCell="A2" sqref="A2"/>
    </sheetView>
  </sheetViews>
  <sheetFormatPr defaultColWidth="8.85546875" defaultRowHeight="15" outlineLevelCol="1"/>
  <cols>
    <col min="1" max="1" width="3.140625" style="132" customWidth="1"/>
    <col min="2" max="2" width="22.28515625" style="132" customWidth="1"/>
    <col min="3" max="3" width="5.7109375" style="132" customWidth="1"/>
    <col min="4" max="5" width="11" style="132" customWidth="1"/>
    <col min="6" max="6" width="11.7109375" style="132" customWidth="1"/>
    <col min="7" max="7" width="11" style="132" customWidth="1"/>
    <col min="8" max="11" width="11.7109375" style="132" customWidth="1"/>
    <col min="12" max="17" width="11.7109375" style="132" hidden="1" customWidth="1" outlineLevel="1"/>
    <col min="18" max="18" width="0.85546875" style="132" customWidth="1" collapsed="1"/>
    <col min="19" max="24" width="11.7109375" style="132" customWidth="1"/>
    <col min="25" max="16384" width="8.85546875" style="132"/>
  </cols>
  <sheetData>
    <row r="1" spans="1:59" s="123" customFormat="1" ht="14.25" customHeight="1">
      <c r="A1" s="121" t="s">
        <v>154</v>
      </c>
      <c r="B1" s="122"/>
      <c r="C1" s="122"/>
    </row>
    <row r="2" spans="1:59" s="123" customFormat="1" ht="14.25" customHeight="1">
      <c r="A2" s="122" t="str">
        <f>IF(PSR!A2="","PROJECT NAME",PSR!A2)</f>
        <v>PROJECT NAME</v>
      </c>
      <c r="B2" s="122"/>
      <c r="C2" s="122"/>
    </row>
    <row r="3" spans="1:59" s="123" customFormat="1" ht="14.25" customHeight="1">
      <c r="A3" s="122"/>
      <c r="B3" s="122"/>
      <c r="C3" s="122"/>
      <c r="D3" s="124"/>
    </row>
    <row r="4" spans="1:59" s="123" customFormat="1" ht="4.5" customHeight="1">
      <c r="A4" s="125"/>
    </row>
    <row r="5" spans="1:59" ht="15.75" customHeight="1">
      <c r="A5" s="288" t="s">
        <v>112</v>
      </c>
      <c r="B5" s="126"/>
      <c r="C5" s="127" t="s">
        <v>113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</row>
    <row r="6" spans="1:59">
      <c r="A6" s="288"/>
      <c r="B6" s="133" t="s">
        <v>114</v>
      </c>
      <c r="C6" s="134" t="s">
        <v>115</v>
      </c>
      <c r="D6" s="135">
        <f>PSR!D16</f>
        <v>42736</v>
      </c>
      <c r="E6" s="135">
        <f>PSR!E16</f>
        <v>42767</v>
      </c>
      <c r="F6" s="135">
        <f>PSR!F16</f>
        <v>42795</v>
      </c>
      <c r="G6" s="135">
        <f>PSR!G16</f>
        <v>42826</v>
      </c>
      <c r="H6" s="135">
        <f>PSR!H16</f>
        <v>42856</v>
      </c>
      <c r="I6" s="135">
        <f>PSR!I16</f>
        <v>42887</v>
      </c>
      <c r="J6" s="135">
        <f>PSR!J16</f>
        <v>42917</v>
      </c>
      <c r="K6" s="135">
        <f>PSR!K16</f>
        <v>42948</v>
      </c>
      <c r="L6" s="135">
        <f>PSR!L16</f>
        <v>42979</v>
      </c>
      <c r="M6" s="135">
        <f>PSR!M16</f>
        <v>43009</v>
      </c>
      <c r="N6" s="135">
        <f>PSR!N16</f>
        <v>43040</v>
      </c>
      <c r="O6" s="135">
        <f>PSR!O16</f>
        <v>43070</v>
      </c>
      <c r="P6" s="135">
        <f>PSR!P16</f>
        <v>43101</v>
      </c>
      <c r="Q6" s="135">
        <f>PSR!Q16</f>
        <v>43132</v>
      </c>
      <c r="R6" s="135">
        <f>PSR!R16</f>
        <v>43160</v>
      </c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</row>
    <row r="7" spans="1:59">
      <c r="A7" s="136">
        <v>1</v>
      </c>
      <c r="B7" s="137" t="s">
        <v>15</v>
      </c>
      <c r="C7" s="137"/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38">
        <v>0</v>
      </c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</row>
    <row r="8" spans="1:59">
      <c r="A8" s="136">
        <v>2</v>
      </c>
      <c r="B8" s="137" t="s">
        <v>116</v>
      </c>
      <c r="C8" s="137"/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</row>
    <row r="9" spans="1:59">
      <c r="A9" s="136">
        <v>3</v>
      </c>
      <c r="B9" s="137" t="s">
        <v>14</v>
      </c>
      <c r="C9" s="137"/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</row>
    <row r="10" spans="1:59">
      <c r="A10" s="136">
        <v>4</v>
      </c>
      <c r="B10" s="137" t="s">
        <v>13</v>
      </c>
      <c r="C10" s="137"/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</row>
    <row r="11" spans="1:59">
      <c r="A11" s="136">
        <v>6</v>
      </c>
      <c r="B11" s="137" t="s">
        <v>12</v>
      </c>
      <c r="C11" s="137"/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</row>
    <row r="12" spans="1:59">
      <c r="A12" s="136">
        <v>8</v>
      </c>
      <c r="B12" s="137" t="s">
        <v>11</v>
      </c>
      <c r="C12" s="137"/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</row>
    <row r="13" spans="1:59">
      <c r="A13" s="136">
        <v>9</v>
      </c>
      <c r="B13" s="137" t="s">
        <v>117</v>
      </c>
      <c r="C13" s="137"/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</row>
    <row r="14" spans="1:59">
      <c r="A14" s="136">
        <v>10</v>
      </c>
      <c r="B14" s="137" t="s">
        <v>10</v>
      </c>
      <c r="C14" s="137"/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</row>
    <row r="15" spans="1:59">
      <c r="A15" s="136">
        <v>90</v>
      </c>
      <c r="B15" s="137" t="s">
        <v>9</v>
      </c>
      <c r="C15" s="137"/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</row>
    <row r="16" spans="1:59">
      <c r="A16" s="136">
        <v>96</v>
      </c>
      <c r="B16" s="137" t="s">
        <v>162</v>
      </c>
      <c r="C16" s="137" t="s">
        <v>118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</row>
    <row r="17" spans="1:59">
      <c r="A17" s="136">
        <v>99</v>
      </c>
      <c r="B17" s="137" t="s">
        <v>18</v>
      </c>
      <c r="C17" s="137"/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</row>
    <row r="18" spans="1:59">
      <c r="A18" s="136" t="s">
        <v>118</v>
      </c>
      <c r="B18" s="137" t="s">
        <v>119</v>
      </c>
      <c r="C18" s="139"/>
      <c r="D18" s="138">
        <f t="shared" ref="D18:Q18" si="0">-SUMIF($C$7:$C$17,"LS",D7:D17)</f>
        <v>0</v>
      </c>
      <c r="E18" s="138">
        <f t="shared" si="0"/>
        <v>0</v>
      </c>
      <c r="F18" s="138">
        <f>-SUMIF($C$7:$C$17,"LS",F7:F17)</f>
        <v>0</v>
      </c>
      <c r="G18" s="138">
        <f t="shared" si="0"/>
        <v>0</v>
      </c>
      <c r="H18" s="138">
        <f>-SUMIF($C$7:$C$17,"LS",H7:H17)</f>
        <v>0</v>
      </c>
      <c r="I18" s="138">
        <f t="shared" si="0"/>
        <v>0</v>
      </c>
      <c r="J18" s="138">
        <f t="shared" si="0"/>
        <v>0</v>
      </c>
      <c r="K18" s="138">
        <f t="shared" si="0"/>
        <v>0</v>
      </c>
      <c r="L18" s="138">
        <f t="shared" si="0"/>
        <v>0</v>
      </c>
      <c r="M18" s="138">
        <f t="shared" si="0"/>
        <v>0</v>
      </c>
      <c r="N18" s="138">
        <f t="shared" si="0"/>
        <v>0</v>
      </c>
      <c r="O18" s="138">
        <f t="shared" si="0"/>
        <v>0</v>
      </c>
      <c r="P18" s="138">
        <f t="shared" si="0"/>
        <v>0</v>
      </c>
      <c r="Q18" s="138">
        <f t="shared" si="0"/>
        <v>0</v>
      </c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</row>
    <row r="19" spans="1:59">
      <c r="A19" s="140"/>
      <c r="B19" s="137" t="s">
        <v>7</v>
      </c>
      <c r="C19" s="137"/>
      <c r="D19" s="141">
        <f t="shared" ref="D19:Q19" si="1">SUM(D7:D18)</f>
        <v>0</v>
      </c>
      <c r="E19" s="141">
        <f t="shared" si="1"/>
        <v>0</v>
      </c>
      <c r="F19" s="141">
        <f>SUM(F7:F18)</f>
        <v>0</v>
      </c>
      <c r="G19" s="141">
        <f t="shared" si="1"/>
        <v>0</v>
      </c>
      <c r="H19" s="141">
        <f>SUM(H7:H18)</f>
        <v>0</v>
      </c>
      <c r="I19" s="141">
        <f t="shared" si="1"/>
        <v>0</v>
      </c>
      <c r="J19" s="141">
        <f t="shared" si="1"/>
        <v>0</v>
      </c>
      <c r="K19" s="141">
        <f t="shared" si="1"/>
        <v>0</v>
      </c>
      <c r="L19" s="141">
        <f t="shared" si="1"/>
        <v>0</v>
      </c>
      <c r="M19" s="141">
        <f t="shared" si="1"/>
        <v>0</v>
      </c>
      <c r="N19" s="141">
        <f t="shared" si="1"/>
        <v>0</v>
      </c>
      <c r="O19" s="141">
        <f t="shared" si="1"/>
        <v>0</v>
      </c>
      <c r="P19" s="141">
        <f t="shared" si="1"/>
        <v>0</v>
      </c>
      <c r="Q19" s="141">
        <f t="shared" si="1"/>
        <v>0</v>
      </c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</row>
    <row r="20" spans="1:59">
      <c r="A20" s="142"/>
      <c r="B20" s="139" t="s">
        <v>120</v>
      </c>
      <c r="C20" s="139"/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</row>
    <row r="21" spans="1:59">
      <c r="A21" s="143"/>
      <c r="B21" s="137" t="s">
        <v>121</v>
      </c>
      <c r="C21" s="137"/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</row>
    <row r="22" spans="1:59">
      <c r="A22" s="142"/>
      <c r="B22" s="144" t="s">
        <v>6</v>
      </c>
      <c r="C22" s="144"/>
      <c r="D22" s="145">
        <f t="shared" ref="D22:Q22" si="2">SUM(D19:D21)</f>
        <v>0</v>
      </c>
      <c r="E22" s="145">
        <f t="shared" si="2"/>
        <v>0</v>
      </c>
      <c r="F22" s="145">
        <f>SUM(F19:F21)</f>
        <v>0</v>
      </c>
      <c r="G22" s="145">
        <f t="shared" si="2"/>
        <v>0</v>
      </c>
      <c r="H22" s="145">
        <f>SUM(H19:H21)</f>
        <v>0</v>
      </c>
      <c r="I22" s="145">
        <f t="shared" si="2"/>
        <v>0</v>
      </c>
      <c r="J22" s="145">
        <f t="shared" si="2"/>
        <v>0</v>
      </c>
      <c r="K22" s="145">
        <f t="shared" si="2"/>
        <v>0</v>
      </c>
      <c r="L22" s="145">
        <f t="shared" si="2"/>
        <v>0</v>
      </c>
      <c r="M22" s="145">
        <f t="shared" si="2"/>
        <v>0</v>
      </c>
      <c r="N22" s="145">
        <f t="shared" si="2"/>
        <v>0</v>
      </c>
      <c r="O22" s="145">
        <f t="shared" si="2"/>
        <v>0</v>
      </c>
      <c r="P22" s="145">
        <f t="shared" si="2"/>
        <v>0</v>
      </c>
      <c r="Q22" s="145">
        <f t="shared" si="2"/>
        <v>0</v>
      </c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</row>
    <row r="23" spans="1:59" ht="4.5" customHeight="1">
      <c r="A23" s="142"/>
      <c r="B23" s="144"/>
      <c r="C23" s="144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</row>
    <row r="24" spans="1:59">
      <c r="A24" s="129" t="s">
        <v>17</v>
      </c>
      <c r="B24" s="130"/>
      <c r="C24" s="130"/>
      <c r="D24" s="130"/>
      <c r="E24" s="131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</row>
    <row r="25" spans="1:59">
      <c r="A25" s="147"/>
      <c r="B25" s="148" t="s">
        <v>5</v>
      </c>
      <c r="C25" s="148"/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</row>
    <row r="26" spans="1:59">
      <c r="A26" s="147"/>
      <c r="B26" s="150" t="s">
        <v>4</v>
      </c>
      <c r="C26" s="150"/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  <c r="Q26" s="149">
        <v>0</v>
      </c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</row>
    <row r="27" spans="1:59">
      <c r="A27" s="147"/>
      <c r="B27" s="148" t="s">
        <v>3</v>
      </c>
      <c r="C27" s="148"/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9">
        <v>0</v>
      </c>
      <c r="Q27" s="149">
        <v>0</v>
      </c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</row>
    <row r="28" spans="1:59">
      <c r="A28" s="147"/>
      <c r="B28" s="148" t="s">
        <v>122</v>
      </c>
      <c r="C28" s="148"/>
      <c r="D28" s="151">
        <f t="shared" ref="D28:Q28" si="3">SUM(D25:D27)</f>
        <v>0</v>
      </c>
      <c r="E28" s="151">
        <f t="shared" si="3"/>
        <v>0</v>
      </c>
      <c r="F28" s="151">
        <f>SUM(F25:F27)</f>
        <v>0</v>
      </c>
      <c r="G28" s="151">
        <f t="shared" si="3"/>
        <v>0</v>
      </c>
      <c r="H28" s="151">
        <f>SUM(H25:H27)</f>
        <v>0</v>
      </c>
      <c r="I28" s="151">
        <f t="shared" si="3"/>
        <v>0</v>
      </c>
      <c r="J28" s="151">
        <f t="shared" si="3"/>
        <v>0</v>
      </c>
      <c r="K28" s="151">
        <f t="shared" si="3"/>
        <v>0</v>
      </c>
      <c r="L28" s="151">
        <f t="shared" si="3"/>
        <v>0</v>
      </c>
      <c r="M28" s="151">
        <f t="shared" si="3"/>
        <v>0</v>
      </c>
      <c r="N28" s="151">
        <f t="shared" si="3"/>
        <v>0</v>
      </c>
      <c r="O28" s="151">
        <f t="shared" si="3"/>
        <v>0</v>
      </c>
      <c r="P28" s="151">
        <f t="shared" si="3"/>
        <v>0</v>
      </c>
      <c r="Q28" s="151">
        <f t="shared" si="3"/>
        <v>0</v>
      </c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ht="4.5" customHeight="1">
      <c r="A29" s="142"/>
      <c r="B29" s="144"/>
      <c r="C29" s="144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</row>
    <row r="30" spans="1:59">
      <c r="A30" s="129" t="s">
        <v>123</v>
      </c>
      <c r="B30" s="130"/>
      <c r="C30" s="130"/>
      <c r="D30" s="130"/>
      <c r="E30" s="131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</row>
    <row r="31" spans="1:59">
      <c r="A31" s="147"/>
      <c r="B31" s="148" t="s">
        <v>5</v>
      </c>
      <c r="C31" s="148"/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>
        <v>0</v>
      </c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</row>
    <row r="32" spans="1:59">
      <c r="A32" s="147"/>
      <c r="B32" s="150" t="s">
        <v>4</v>
      </c>
      <c r="C32" s="150"/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49">
        <v>0</v>
      </c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>
      <c r="A33" s="147"/>
      <c r="B33" s="148" t="s">
        <v>3</v>
      </c>
      <c r="C33" s="148"/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>
        <v>0</v>
      </c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</row>
    <row r="34" spans="1:59">
      <c r="A34" s="147"/>
      <c r="B34" s="148" t="s">
        <v>122</v>
      </c>
      <c r="C34" s="148"/>
      <c r="D34" s="151">
        <f t="shared" ref="D34:E34" si="4">SUM(D31:D33)</f>
        <v>0</v>
      </c>
      <c r="E34" s="151">
        <f t="shared" si="4"/>
        <v>0</v>
      </c>
      <c r="F34" s="151">
        <f>SUM(F31:F33)</f>
        <v>0</v>
      </c>
      <c r="G34" s="151">
        <f t="shared" ref="G34" si="5">SUM(G31:G33)</f>
        <v>0</v>
      </c>
      <c r="H34" s="151">
        <f>SUM(H31:H33)</f>
        <v>0</v>
      </c>
      <c r="I34" s="151">
        <f t="shared" ref="I34:Q34" si="6">SUM(I31:I33)</f>
        <v>0</v>
      </c>
      <c r="J34" s="151">
        <f t="shared" si="6"/>
        <v>0</v>
      </c>
      <c r="K34" s="151">
        <f t="shared" si="6"/>
        <v>0</v>
      </c>
      <c r="L34" s="151">
        <f t="shared" si="6"/>
        <v>0</v>
      </c>
      <c r="M34" s="151">
        <f t="shared" si="6"/>
        <v>0</v>
      </c>
      <c r="N34" s="151">
        <f t="shared" si="6"/>
        <v>0</v>
      </c>
      <c r="O34" s="151">
        <f t="shared" si="6"/>
        <v>0</v>
      </c>
      <c r="P34" s="151">
        <f t="shared" si="6"/>
        <v>0</v>
      </c>
      <c r="Q34" s="151">
        <f t="shared" si="6"/>
        <v>0</v>
      </c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</row>
    <row r="35" spans="1:59" ht="4.5" customHeight="1">
      <c r="A35" s="142"/>
      <c r="B35" s="144"/>
      <c r="C35" s="144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</row>
    <row r="36" spans="1:59">
      <c r="A36" s="129" t="s">
        <v>155</v>
      </c>
      <c r="B36" s="130"/>
      <c r="C36" s="130"/>
      <c r="D36" s="130"/>
      <c r="E36" s="131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</row>
    <row r="37" spans="1:59">
      <c r="A37" s="147"/>
      <c r="B37" s="148" t="s">
        <v>156</v>
      </c>
      <c r="C37" s="148"/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>
        <v>0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</row>
    <row r="38" spans="1:59">
      <c r="A38" s="147"/>
      <c r="B38" s="150" t="s">
        <v>4</v>
      </c>
      <c r="C38" s="150"/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>
        <v>0</v>
      </c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</row>
    <row r="39" spans="1:59">
      <c r="A39" s="147"/>
      <c r="B39" s="148" t="s">
        <v>157</v>
      </c>
      <c r="C39" s="148"/>
      <c r="D39" s="149">
        <v>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49">
        <v>0</v>
      </c>
      <c r="Q39" s="149">
        <v>0</v>
      </c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</row>
    <row r="40" spans="1:59">
      <c r="A40" s="147"/>
      <c r="B40" s="148" t="s">
        <v>158</v>
      </c>
      <c r="C40" s="148"/>
      <c r="D40" s="151">
        <f t="shared" ref="D40:Q40" si="7">SUM(D37:D39)</f>
        <v>0</v>
      </c>
      <c r="E40" s="151">
        <f t="shared" si="7"/>
        <v>0</v>
      </c>
      <c r="F40" s="151">
        <f>SUM(F37:F39)</f>
        <v>0</v>
      </c>
      <c r="G40" s="151">
        <f t="shared" si="7"/>
        <v>0</v>
      </c>
      <c r="H40" s="151">
        <f>SUM(H37:H39)</f>
        <v>0</v>
      </c>
      <c r="I40" s="151">
        <f t="shared" si="7"/>
        <v>0</v>
      </c>
      <c r="J40" s="151">
        <f t="shared" si="7"/>
        <v>0</v>
      </c>
      <c r="K40" s="151">
        <f t="shared" si="7"/>
        <v>0</v>
      </c>
      <c r="L40" s="151">
        <f t="shared" si="7"/>
        <v>0</v>
      </c>
      <c r="M40" s="151">
        <f t="shared" si="7"/>
        <v>0</v>
      </c>
      <c r="N40" s="151">
        <f t="shared" si="7"/>
        <v>0</v>
      </c>
      <c r="O40" s="151">
        <f t="shared" si="7"/>
        <v>0</v>
      </c>
      <c r="P40" s="151">
        <f t="shared" si="7"/>
        <v>0</v>
      </c>
      <c r="Q40" s="151">
        <f t="shared" si="7"/>
        <v>0</v>
      </c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</row>
    <row r="41" spans="1:59" ht="15" customHeight="1">
      <c r="A41" s="152"/>
      <c r="B41" s="153"/>
      <c r="C41" s="153"/>
      <c r="D41" s="154"/>
      <c r="E41" s="128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</row>
    <row r="42" spans="1:59">
      <c r="A42" s="129" t="s">
        <v>2</v>
      </c>
      <c r="B42" s="130"/>
      <c r="C42" s="130"/>
      <c r="D42" s="130"/>
      <c r="E42" s="131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</row>
    <row r="43" spans="1:59">
      <c r="A43" s="155" t="s">
        <v>19</v>
      </c>
      <c r="B43" s="156" t="s">
        <v>124</v>
      </c>
      <c r="C43" s="156"/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157">
        <v>0</v>
      </c>
      <c r="J43" s="157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57">
        <v>0</v>
      </c>
      <c r="Q43" s="157">
        <v>0</v>
      </c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</row>
    <row r="44" spans="1:59">
      <c r="A44" s="155" t="s">
        <v>20</v>
      </c>
      <c r="B44" s="158" t="s">
        <v>125</v>
      </c>
      <c r="C44" s="158"/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57">
        <v>0</v>
      </c>
      <c r="Q44" s="157">
        <v>0</v>
      </c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</row>
    <row r="45" spans="1:59">
      <c r="A45" s="155" t="s">
        <v>21</v>
      </c>
      <c r="B45" s="156" t="s">
        <v>126</v>
      </c>
      <c r="C45" s="156"/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v>0</v>
      </c>
      <c r="Q45" s="157">
        <v>0</v>
      </c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</row>
    <row r="46" spans="1:59">
      <c r="A46" s="155" t="s">
        <v>22</v>
      </c>
      <c r="B46" s="137" t="s">
        <v>127</v>
      </c>
      <c r="C46" s="137"/>
      <c r="D46" s="157">
        <v>0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v>0</v>
      </c>
      <c r="Q46" s="157">
        <v>0</v>
      </c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</row>
    <row r="47" spans="1:59">
      <c r="A47" s="155" t="s">
        <v>23</v>
      </c>
      <c r="B47" s="137" t="s">
        <v>128</v>
      </c>
      <c r="C47" s="137"/>
      <c r="D47" s="138">
        <f t="shared" ref="D47:Q47" si="8">-D18</f>
        <v>0</v>
      </c>
      <c r="E47" s="138">
        <f t="shared" si="8"/>
        <v>0</v>
      </c>
      <c r="F47" s="138">
        <f>-F18</f>
        <v>0</v>
      </c>
      <c r="G47" s="138">
        <f t="shared" si="8"/>
        <v>0</v>
      </c>
      <c r="H47" s="138">
        <f>-H18</f>
        <v>0</v>
      </c>
      <c r="I47" s="138">
        <f t="shared" si="8"/>
        <v>0</v>
      </c>
      <c r="J47" s="138">
        <f t="shared" si="8"/>
        <v>0</v>
      </c>
      <c r="K47" s="138">
        <f t="shared" si="8"/>
        <v>0</v>
      </c>
      <c r="L47" s="138">
        <f t="shared" si="8"/>
        <v>0</v>
      </c>
      <c r="M47" s="138">
        <f t="shared" si="8"/>
        <v>0</v>
      </c>
      <c r="N47" s="138">
        <f t="shared" si="8"/>
        <v>0</v>
      </c>
      <c r="O47" s="138">
        <f t="shared" si="8"/>
        <v>0</v>
      </c>
      <c r="P47" s="138">
        <f t="shared" si="8"/>
        <v>0</v>
      </c>
      <c r="Q47" s="138">
        <f t="shared" si="8"/>
        <v>0</v>
      </c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</row>
    <row r="48" spans="1:59">
      <c r="A48" s="155" t="s">
        <v>24</v>
      </c>
      <c r="B48" s="156" t="s">
        <v>129</v>
      </c>
      <c r="C48" s="159">
        <v>0</v>
      </c>
      <c r="D48" s="160">
        <f t="shared" ref="D48:Q48" si="9">IF(D22&gt;0,D22*$C$48,D22)</f>
        <v>0</v>
      </c>
      <c r="E48" s="160">
        <f t="shared" si="9"/>
        <v>0</v>
      </c>
      <c r="F48" s="160">
        <f>IF(F22&gt;0,F22*$C$48,F22)</f>
        <v>0</v>
      </c>
      <c r="G48" s="160">
        <f t="shared" si="9"/>
        <v>0</v>
      </c>
      <c r="H48" s="160">
        <f>IF(H22&gt;0,H22*$C$48,H22)</f>
        <v>0</v>
      </c>
      <c r="I48" s="160">
        <f t="shared" si="9"/>
        <v>0</v>
      </c>
      <c r="J48" s="160">
        <f t="shared" si="9"/>
        <v>0</v>
      </c>
      <c r="K48" s="160">
        <f t="shared" si="9"/>
        <v>0</v>
      </c>
      <c r="L48" s="160">
        <f t="shared" si="9"/>
        <v>0</v>
      </c>
      <c r="M48" s="160">
        <f t="shared" si="9"/>
        <v>0</v>
      </c>
      <c r="N48" s="160">
        <f t="shared" si="9"/>
        <v>0</v>
      </c>
      <c r="O48" s="160">
        <f t="shared" si="9"/>
        <v>0</v>
      </c>
      <c r="P48" s="160">
        <f t="shared" si="9"/>
        <v>0</v>
      </c>
      <c r="Q48" s="160">
        <f t="shared" si="9"/>
        <v>0</v>
      </c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</row>
    <row r="49" spans="1:60" ht="15" customHeight="1">
      <c r="A49" s="161"/>
      <c r="B49" s="162" t="s">
        <v>130</v>
      </c>
      <c r="C49" s="162"/>
      <c r="D49" s="163">
        <f>SUM(D43:D48)</f>
        <v>0</v>
      </c>
      <c r="E49" s="163">
        <f>SUM(E43:E48)</f>
        <v>0</v>
      </c>
      <c r="F49" s="163">
        <f>SUM(F43:F48)</f>
        <v>0</v>
      </c>
      <c r="G49" s="163">
        <f>SUM(G43:G48)</f>
        <v>0</v>
      </c>
      <c r="H49" s="163">
        <f>SUM(H43:H48)</f>
        <v>0</v>
      </c>
      <c r="I49" s="163">
        <f t="shared" ref="I49:Q49" si="10">SUM(I43:I48)</f>
        <v>0</v>
      </c>
      <c r="J49" s="163">
        <f t="shared" si="10"/>
        <v>0</v>
      </c>
      <c r="K49" s="163">
        <f t="shared" si="10"/>
        <v>0</v>
      </c>
      <c r="L49" s="163">
        <f t="shared" si="10"/>
        <v>0</v>
      </c>
      <c r="M49" s="163">
        <f t="shared" si="10"/>
        <v>0</v>
      </c>
      <c r="N49" s="163">
        <f t="shared" si="10"/>
        <v>0</v>
      </c>
      <c r="O49" s="163">
        <f t="shared" si="10"/>
        <v>0</v>
      </c>
      <c r="P49" s="163">
        <f t="shared" si="10"/>
        <v>0</v>
      </c>
      <c r="Q49" s="163">
        <f t="shared" si="10"/>
        <v>0</v>
      </c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</row>
    <row r="50" spans="1:60" ht="4.5" customHeight="1">
      <c r="A50" s="142"/>
      <c r="B50" s="137"/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</row>
    <row r="51" spans="1:60">
      <c r="A51" s="129" t="s">
        <v>131</v>
      </c>
      <c r="B51" s="130"/>
      <c r="C51" s="130"/>
      <c r="D51" s="130"/>
      <c r="E51" s="131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</row>
    <row r="52" spans="1:60">
      <c r="A52" s="142"/>
      <c r="B52" s="156" t="s">
        <v>132</v>
      </c>
      <c r="C52" s="156"/>
      <c r="D52" s="157">
        <f>SUM(D43:D44,D46:D48)</f>
        <v>0</v>
      </c>
      <c r="E52" s="157">
        <f>SUM(E43:E44,E46:E48)</f>
        <v>0</v>
      </c>
      <c r="F52" s="157">
        <f>SUM(F43:F44,F46:F48)</f>
        <v>0</v>
      </c>
      <c r="G52" s="157">
        <f>SUM(G43:G44,G46:G48)</f>
        <v>0</v>
      </c>
      <c r="H52" s="157">
        <f>SUM(H43:H44,H46:H48)</f>
        <v>0</v>
      </c>
      <c r="I52" s="157">
        <f t="shared" ref="I52:Q52" si="11">SUM(I43:I44,I46:I48)</f>
        <v>0</v>
      </c>
      <c r="J52" s="157">
        <f t="shared" si="11"/>
        <v>0</v>
      </c>
      <c r="K52" s="157">
        <f t="shared" si="11"/>
        <v>0</v>
      </c>
      <c r="L52" s="157">
        <f t="shared" si="11"/>
        <v>0</v>
      </c>
      <c r="M52" s="157">
        <f t="shared" si="11"/>
        <v>0</v>
      </c>
      <c r="N52" s="157">
        <f t="shared" si="11"/>
        <v>0</v>
      </c>
      <c r="O52" s="157">
        <f t="shared" si="11"/>
        <v>0</v>
      </c>
      <c r="P52" s="157">
        <f t="shared" si="11"/>
        <v>0</v>
      </c>
      <c r="Q52" s="157">
        <f t="shared" si="11"/>
        <v>0</v>
      </c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</row>
    <row r="53" spans="1:60">
      <c r="A53" s="142"/>
      <c r="B53" s="156" t="s">
        <v>133</v>
      </c>
      <c r="C53" s="156"/>
      <c r="D53" s="157">
        <f t="shared" ref="D53:Q53" si="12">D45*0.25</f>
        <v>0</v>
      </c>
      <c r="E53" s="157">
        <f t="shared" si="12"/>
        <v>0</v>
      </c>
      <c r="F53" s="157">
        <f>F45*0.25</f>
        <v>0</v>
      </c>
      <c r="G53" s="157">
        <f t="shared" si="12"/>
        <v>0</v>
      </c>
      <c r="H53" s="157">
        <f>H45*0.25</f>
        <v>0</v>
      </c>
      <c r="I53" s="157">
        <f t="shared" si="12"/>
        <v>0</v>
      </c>
      <c r="J53" s="157">
        <f t="shared" si="12"/>
        <v>0</v>
      </c>
      <c r="K53" s="157">
        <f t="shared" si="12"/>
        <v>0</v>
      </c>
      <c r="L53" s="157">
        <f t="shared" si="12"/>
        <v>0</v>
      </c>
      <c r="M53" s="157">
        <f t="shared" si="12"/>
        <v>0</v>
      </c>
      <c r="N53" s="157">
        <f t="shared" si="12"/>
        <v>0</v>
      </c>
      <c r="O53" s="157">
        <f t="shared" si="12"/>
        <v>0</v>
      </c>
      <c r="P53" s="157">
        <f t="shared" si="12"/>
        <v>0</v>
      </c>
      <c r="Q53" s="157">
        <f t="shared" si="12"/>
        <v>0</v>
      </c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</row>
    <row r="54" spans="1:60">
      <c r="A54" s="142"/>
      <c r="B54" s="156" t="s">
        <v>134</v>
      </c>
      <c r="C54" s="156"/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</row>
    <row r="55" spans="1:60" ht="15" customHeight="1">
      <c r="A55" s="142"/>
      <c r="B55" s="137" t="s">
        <v>135</v>
      </c>
      <c r="C55" s="137"/>
      <c r="D55" s="157">
        <v>0</v>
      </c>
      <c r="E55" s="157">
        <v>0</v>
      </c>
      <c r="F55" s="157">
        <v>0</v>
      </c>
      <c r="G55" s="157">
        <v>0</v>
      </c>
      <c r="H55" s="157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</row>
    <row r="56" spans="1:60">
      <c r="A56" s="164"/>
      <c r="B56" s="165" t="s">
        <v>136</v>
      </c>
      <c r="C56" s="165"/>
      <c r="D56" s="166">
        <f>SUM(D52:D55)</f>
        <v>0</v>
      </c>
      <c r="E56" s="166">
        <f>SUM(E52:E55)</f>
        <v>0</v>
      </c>
      <c r="F56" s="166">
        <f>SUM(F52:F55)</f>
        <v>0</v>
      </c>
      <c r="G56" s="166">
        <f>SUM(G52:G55)</f>
        <v>0</v>
      </c>
      <c r="H56" s="166">
        <f>SUM(H52:H55)</f>
        <v>0</v>
      </c>
      <c r="I56" s="166">
        <f t="shared" ref="I56:Q56" si="13">SUM(I52:I55)</f>
        <v>0</v>
      </c>
      <c r="J56" s="166">
        <f t="shared" si="13"/>
        <v>0</v>
      </c>
      <c r="K56" s="166">
        <f t="shared" si="13"/>
        <v>0</v>
      </c>
      <c r="L56" s="166">
        <f t="shared" si="13"/>
        <v>0</v>
      </c>
      <c r="M56" s="166">
        <f t="shared" si="13"/>
        <v>0</v>
      </c>
      <c r="N56" s="166">
        <f t="shared" si="13"/>
        <v>0</v>
      </c>
      <c r="O56" s="166">
        <f t="shared" si="13"/>
        <v>0</v>
      </c>
      <c r="P56" s="166">
        <f t="shared" si="13"/>
        <v>0</v>
      </c>
      <c r="Q56" s="166">
        <f t="shared" si="13"/>
        <v>0</v>
      </c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</row>
    <row r="57" spans="1:60" ht="15" customHeight="1">
      <c r="A57" s="142"/>
      <c r="B57" s="158" t="s">
        <v>137</v>
      </c>
      <c r="C57" s="158"/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</row>
    <row r="58" spans="1:60" ht="9.75" customHeight="1">
      <c r="A58" s="142"/>
      <c r="B58" s="158"/>
      <c r="C58" s="15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</row>
    <row r="59" spans="1:60">
      <c r="A59" s="129" t="s">
        <v>0</v>
      </c>
      <c r="B59" s="130"/>
      <c r="C59" s="130"/>
      <c r="D59" s="130"/>
      <c r="E59" s="131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</row>
    <row r="60" spans="1:60">
      <c r="A60" s="142"/>
      <c r="B60" s="156" t="s">
        <v>138</v>
      </c>
      <c r="C60" s="156"/>
      <c r="D60" s="157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57">
        <v>0</v>
      </c>
      <c r="L60" s="157">
        <v>0</v>
      </c>
      <c r="M60" s="157">
        <v>0</v>
      </c>
      <c r="N60" s="157">
        <v>0</v>
      </c>
      <c r="O60" s="157">
        <v>0</v>
      </c>
      <c r="P60" s="157">
        <v>0</v>
      </c>
      <c r="Q60" s="157">
        <v>0</v>
      </c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</row>
    <row r="61" spans="1:60">
      <c r="A61" s="142"/>
      <c r="B61" s="156" t="s">
        <v>139</v>
      </c>
      <c r="C61" s="156"/>
      <c r="D61" s="167">
        <v>0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</row>
    <row r="62" spans="1:60">
      <c r="A62" s="142"/>
      <c r="B62" s="168" t="s">
        <v>63</v>
      </c>
      <c r="C62" s="168"/>
      <c r="D62" s="145">
        <f t="shared" ref="D62:Q62" si="14">SUM(D60:D61)</f>
        <v>0</v>
      </c>
      <c r="E62" s="145">
        <f t="shared" si="14"/>
        <v>0</v>
      </c>
      <c r="F62" s="145">
        <f>SUM(F60:F61)</f>
        <v>0</v>
      </c>
      <c r="G62" s="145">
        <f t="shared" si="14"/>
        <v>0</v>
      </c>
      <c r="H62" s="145">
        <f>SUM(H60:H61)</f>
        <v>0</v>
      </c>
      <c r="I62" s="145">
        <f t="shared" si="14"/>
        <v>0</v>
      </c>
      <c r="J62" s="145">
        <f t="shared" si="14"/>
        <v>0</v>
      </c>
      <c r="K62" s="145">
        <f t="shared" si="14"/>
        <v>0</v>
      </c>
      <c r="L62" s="145">
        <f t="shared" si="14"/>
        <v>0</v>
      </c>
      <c r="M62" s="145">
        <f t="shared" si="14"/>
        <v>0</v>
      </c>
      <c r="N62" s="145">
        <f t="shared" si="14"/>
        <v>0</v>
      </c>
      <c r="O62" s="145">
        <f t="shared" si="14"/>
        <v>0</v>
      </c>
      <c r="P62" s="145">
        <f t="shared" si="14"/>
        <v>0</v>
      </c>
      <c r="Q62" s="145">
        <f t="shared" si="14"/>
        <v>0</v>
      </c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</row>
    <row r="63" spans="1:60" ht="15" customHeight="1">
      <c r="A63" s="142"/>
      <c r="B63" s="156" t="s">
        <v>40</v>
      </c>
      <c r="C63" s="156"/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69">
        <v>0</v>
      </c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</row>
    <row r="64" spans="1:60">
      <c r="A64" s="142"/>
      <c r="B64" s="156"/>
      <c r="C64" s="156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</row>
    <row r="65" spans="1:60">
      <c r="A65" s="129" t="s">
        <v>140</v>
      </c>
      <c r="B65" s="130"/>
      <c r="C65" s="130"/>
      <c r="D65" s="130"/>
      <c r="E65" s="131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</row>
    <row r="66" spans="1:60">
      <c r="A66" s="142"/>
      <c r="B66" s="156" t="s">
        <v>141</v>
      </c>
      <c r="C66" s="156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</row>
    <row r="67" spans="1:60">
      <c r="A67" s="142"/>
      <c r="B67" s="156" t="s">
        <v>142</v>
      </c>
      <c r="C67" s="156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</row>
    <row r="68" spans="1:60">
      <c r="A68" s="142"/>
      <c r="B68" s="156" t="s">
        <v>143</v>
      </c>
      <c r="C68" s="156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</row>
    <row r="69" spans="1:60">
      <c r="A69" s="142"/>
      <c r="B69" s="156" t="s">
        <v>144</v>
      </c>
      <c r="C69" s="156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</row>
    <row r="70" spans="1:60">
      <c r="A70" s="142"/>
      <c r="B70" s="168" t="s">
        <v>145</v>
      </c>
      <c r="C70" s="168"/>
      <c r="D70" s="171">
        <f t="shared" ref="D70:Q70" si="15">D67-D68-D69</f>
        <v>0</v>
      </c>
      <c r="E70" s="171">
        <f t="shared" si="15"/>
        <v>0</v>
      </c>
      <c r="F70" s="171">
        <f>F67-F68-F69</f>
        <v>0</v>
      </c>
      <c r="G70" s="171">
        <f t="shared" si="15"/>
        <v>0</v>
      </c>
      <c r="H70" s="171">
        <f>H67-H68-H69</f>
        <v>0</v>
      </c>
      <c r="I70" s="171">
        <f t="shared" si="15"/>
        <v>0</v>
      </c>
      <c r="J70" s="171">
        <f t="shared" si="15"/>
        <v>0</v>
      </c>
      <c r="K70" s="171">
        <f t="shared" si="15"/>
        <v>0</v>
      </c>
      <c r="L70" s="171">
        <f t="shared" si="15"/>
        <v>0</v>
      </c>
      <c r="M70" s="171">
        <f t="shared" si="15"/>
        <v>0</v>
      </c>
      <c r="N70" s="171">
        <f t="shared" si="15"/>
        <v>0</v>
      </c>
      <c r="O70" s="171">
        <f t="shared" si="15"/>
        <v>0</v>
      </c>
      <c r="P70" s="171">
        <f t="shared" si="15"/>
        <v>0</v>
      </c>
      <c r="Q70" s="171">
        <f t="shared" si="15"/>
        <v>0</v>
      </c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</row>
    <row r="71" spans="1:60">
      <c r="A71" s="142"/>
      <c r="B71" s="172" t="s">
        <v>146</v>
      </c>
      <c r="C71" s="172"/>
      <c r="D71" s="173">
        <f>IF(D66="",0%,D66/D62)</f>
        <v>0</v>
      </c>
      <c r="E71" s="173">
        <f>IF(E66="",0%,E66/E62)</f>
        <v>0</v>
      </c>
      <c r="F71" s="173">
        <f>IF(F66="",0%,F66/F62)</f>
        <v>0</v>
      </c>
      <c r="G71" s="173">
        <f>IF(G66="",0%,G66/G62)</f>
        <v>0</v>
      </c>
      <c r="H71" s="173">
        <f>IF(H66="",0%,H66/H62)</f>
        <v>0</v>
      </c>
      <c r="I71" s="173">
        <f t="shared" ref="I71:Q71" si="16">IF(I66="",0%,I66/I62)</f>
        <v>0</v>
      </c>
      <c r="J71" s="173">
        <f t="shared" si="16"/>
        <v>0</v>
      </c>
      <c r="K71" s="173">
        <f t="shared" si="16"/>
        <v>0</v>
      </c>
      <c r="L71" s="173">
        <f t="shared" si="16"/>
        <v>0</v>
      </c>
      <c r="M71" s="173">
        <f t="shared" si="16"/>
        <v>0</v>
      </c>
      <c r="N71" s="173">
        <f t="shared" si="16"/>
        <v>0</v>
      </c>
      <c r="O71" s="173">
        <f t="shared" si="16"/>
        <v>0</v>
      </c>
      <c r="P71" s="173">
        <f t="shared" si="16"/>
        <v>0</v>
      </c>
      <c r="Q71" s="173">
        <f t="shared" si="16"/>
        <v>0</v>
      </c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</row>
    <row r="72" spans="1:60">
      <c r="A72" s="142"/>
      <c r="B72" s="172" t="s">
        <v>147</v>
      </c>
      <c r="C72" s="172"/>
      <c r="D72" s="174">
        <f>D52*D71</f>
        <v>0</v>
      </c>
      <c r="E72" s="174">
        <f>E52*E71</f>
        <v>0</v>
      </c>
      <c r="F72" s="174">
        <f>F52*F71</f>
        <v>0</v>
      </c>
      <c r="G72" s="174">
        <f>G52*G71</f>
        <v>0</v>
      </c>
      <c r="H72" s="174">
        <f>H52*H71</f>
        <v>0</v>
      </c>
      <c r="I72" s="174">
        <f t="shared" ref="I72:Q72" si="17">I52*I71</f>
        <v>0</v>
      </c>
      <c r="J72" s="174">
        <f t="shared" si="17"/>
        <v>0</v>
      </c>
      <c r="K72" s="174">
        <f t="shared" si="17"/>
        <v>0</v>
      </c>
      <c r="L72" s="174">
        <f t="shared" si="17"/>
        <v>0</v>
      </c>
      <c r="M72" s="174">
        <f t="shared" si="17"/>
        <v>0</v>
      </c>
      <c r="N72" s="174">
        <f t="shared" si="17"/>
        <v>0</v>
      </c>
      <c r="O72" s="174">
        <f t="shared" si="17"/>
        <v>0</v>
      </c>
      <c r="P72" s="174">
        <f t="shared" si="17"/>
        <v>0</v>
      </c>
      <c r="Q72" s="174">
        <f t="shared" si="17"/>
        <v>0</v>
      </c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</row>
    <row r="73" spans="1:60" ht="15" customHeight="1">
      <c r="A73" s="175"/>
      <c r="B73" s="176" t="s">
        <v>148</v>
      </c>
      <c r="C73" s="176"/>
      <c r="D73" s="177">
        <f t="shared" ref="D73:Q73" si="18">IF(D72&lt;=0,D70,D70-D72)</f>
        <v>0</v>
      </c>
      <c r="E73" s="177">
        <f t="shared" si="18"/>
        <v>0</v>
      </c>
      <c r="F73" s="177">
        <f>IF(F72&lt;=0,F70,F70-F72)</f>
        <v>0</v>
      </c>
      <c r="G73" s="177">
        <f t="shared" si="18"/>
        <v>0</v>
      </c>
      <c r="H73" s="177">
        <f>IF(H72&lt;=0,H70,H70-H72)</f>
        <v>0</v>
      </c>
      <c r="I73" s="177">
        <f t="shared" si="18"/>
        <v>0</v>
      </c>
      <c r="J73" s="177">
        <f t="shared" si="18"/>
        <v>0</v>
      </c>
      <c r="K73" s="177">
        <f t="shared" si="18"/>
        <v>0</v>
      </c>
      <c r="L73" s="177">
        <f t="shared" si="18"/>
        <v>0</v>
      </c>
      <c r="M73" s="177">
        <f t="shared" si="18"/>
        <v>0</v>
      </c>
      <c r="N73" s="177">
        <f t="shared" si="18"/>
        <v>0</v>
      </c>
      <c r="O73" s="177">
        <f t="shared" si="18"/>
        <v>0</v>
      </c>
      <c r="P73" s="177">
        <f t="shared" si="18"/>
        <v>0</v>
      </c>
      <c r="Q73" s="177">
        <f t="shared" si="18"/>
        <v>0</v>
      </c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</row>
    <row r="74" spans="1:60">
      <c r="A74" s="175"/>
      <c r="B74" s="176" t="s">
        <v>149</v>
      </c>
      <c r="C74" s="17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</row>
    <row r="75" spans="1:60">
      <c r="A75" s="129" t="s">
        <v>150</v>
      </c>
      <c r="B75" s="130"/>
      <c r="C75" s="130"/>
      <c r="D75" s="130"/>
      <c r="E75" s="131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</row>
    <row r="76" spans="1:60">
      <c r="A76" s="142"/>
      <c r="B76" s="156" t="s">
        <v>151</v>
      </c>
      <c r="C76" s="156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</row>
    <row r="77" spans="1:60">
      <c r="A77" s="142"/>
      <c r="B77" s="156" t="s">
        <v>152</v>
      </c>
      <c r="C77" s="156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</row>
    <row r="78" spans="1:60">
      <c r="A78" s="175"/>
      <c r="B78" s="176" t="s">
        <v>153</v>
      </c>
      <c r="C78" s="176"/>
      <c r="D78" s="179" t="str">
        <f t="shared" ref="D78:Q78" si="19">IF((D77-D76)&gt;0,D77-D76,"Waiting")</f>
        <v>Waiting</v>
      </c>
      <c r="E78" s="179" t="str">
        <f t="shared" si="19"/>
        <v>Waiting</v>
      </c>
      <c r="F78" s="179" t="str">
        <f>IF((F77-F76)&gt;0,F77-F76,"Waiting")</f>
        <v>Waiting</v>
      </c>
      <c r="G78" s="179" t="str">
        <f t="shared" si="19"/>
        <v>Waiting</v>
      </c>
      <c r="H78" s="179" t="str">
        <f>IF((H77-H76)&gt;0,H77-H76,"Waiting")</f>
        <v>Waiting</v>
      </c>
      <c r="I78" s="179" t="str">
        <f t="shared" si="19"/>
        <v>Waiting</v>
      </c>
      <c r="J78" s="179" t="str">
        <f t="shared" si="19"/>
        <v>Waiting</v>
      </c>
      <c r="K78" s="179" t="str">
        <f t="shared" si="19"/>
        <v>Waiting</v>
      </c>
      <c r="L78" s="179" t="str">
        <f t="shared" si="19"/>
        <v>Waiting</v>
      </c>
      <c r="M78" s="179" t="str">
        <f t="shared" si="19"/>
        <v>Waiting</v>
      </c>
      <c r="N78" s="179" t="str">
        <f t="shared" si="19"/>
        <v>Waiting</v>
      </c>
      <c r="O78" s="179" t="str">
        <f t="shared" si="19"/>
        <v>Waiting</v>
      </c>
      <c r="P78" s="179" t="str">
        <f t="shared" si="19"/>
        <v>Waiting</v>
      </c>
      <c r="Q78" s="179" t="str">
        <f t="shared" si="19"/>
        <v>Waiting</v>
      </c>
      <c r="R78" s="180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</row>
  </sheetData>
  <mergeCells count="1">
    <mergeCell ref="A5:A6"/>
  </mergeCells>
  <dataValidations disablePrompts="1" count="1">
    <dataValidation type="list" allowBlank="1" showInputMessage="1" showErrorMessage="1" sqref="C7:C17">
      <formula1>"LS"</formula1>
    </dataValidation>
  </dataValidations>
  <pageMargins left="0.65" right="0.25" top="0.75" bottom="0.7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PSR</vt:lpstr>
      <vt:lpstr>Financial</vt:lpstr>
      <vt:lpstr>Financial!Print_Area</vt:lpstr>
      <vt:lpstr>PSR!Print_Area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Mendenhall</dc:creator>
  <cp:lastModifiedBy>Myles Morton</cp:lastModifiedBy>
  <cp:lastPrinted>2017-02-22T23:08:28Z</cp:lastPrinted>
  <dcterms:created xsi:type="dcterms:W3CDTF">2011-05-23T01:42:49Z</dcterms:created>
  <dcterms:modified xsi:type="dcterms:W3CDTF">2017-07-24T17:14:04Z</dcterms:modified>
</cp:coreProperties>
</file>